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G:\Mi unidad\CARLOS.CASAS FPS\gestión de riesgos\Riesgos y oportunidades 2023\SEGUIMIENTO AL PMR IV TRIMESTRE 2022\"/>
    </mc:Choice>
  </mc:AlternateContent>
  <xr:revisionPtr revIDLastSave="0" documentId="8_{D71D0340-B946-4368-A1C8-5A458274799E}" xr6:coauthVersionLast="47" xr6:coauthVersionMax="47" xr10:uidLastSave="{00000000-0000-0000-0000-000000000000}"/>
  <bookViews>
    <workbookView xWindow="-108" yWindow="-108" windowWidth="23256" windowHeight="12456" activeTab="1" xr2:uid="{00000000-000D-0000-FFFF-FFFF00000000}"/>
  </bookViews>
  <sheets>
    <sheet name="Riesgos" sheetId="1" r:id="rId1"/>
    <sheet name="Oportunidade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_FilterDatabase" localSheetId="0" hidden="1">Riesgos!$A$5:$H$6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7" roundtripDataSignature="AMtx7mi4zxGTFWP/DELU2UBU0DBKbDsI/Q=="/>
    </ext>
  </extLst>
</workbook>
</file>

<file path=xl/calcChain.xml><?xml version="1.0" encoding="utf-8"?>
<calcChain xmlns="http://schemas.openxmlformats.org/spreadsheetml/2006/main">
  <c r="AD7" i="1" l="1"/>
  <c r="K9" i="1"/>
  <c r="K8" i="1"/>
  <c r="I32" i="1"/>
  <c r="I31" i="1"/>
  <c r="I30" i="1"/>
  <c r="I29" i="1"/>
  <c r="I28" i="1"/>
  <c r="I27" i="1"/>
  <c r="I25" i="1"/>
  <c r="I24" i="1"/>
  <c r="I23" i="1"/>
  <c r="I21" i="1"/>
  <c r="I20" i="1"/>
  <c r="I19" i="1"/>
  <c r="I18" i="1"/>
  <c r="I17" i="1"/>
  <c r="I16" i="1"/>
  <c r="I15" i="1"/>
  <c r="I14" i="1"/>
  <c r="F14" i="1"/>
  <c r="F13" i="1"/>
  <c r="F12" i="1"/>
  <c r="I11" i="1"/>
  <c r="F11" i="1"/>
  <c r="I10" i="1"/>
  <c r="F10" i="1"/>
  <c r="S9" i="1"/>
  <c r="O9" i="1"/>
  <c r="N9" i="1"/>
  <c r="M9" i="1"/>
  <c r="I9" i="1"/>
  <c r="F9" i="1"/>
  <c r="S8" i="1"/>
  <c r="I8" i="1"/>
  <c r="F8" i="1"/>
  <c r="S7" i="1"/>
  <c r="I7" i="1"/>
</calcChain>
</file>

<file path=xl/sharedStrings.xml><?xml version="1.0" encoding="utf-8"?>
<sst xmlns="http://schemas.openxmlformats.org/spreadsheetml/2006/main" count="1061" uniqueCount="494">
  <si>
    <t>PLAN DE MANEJO DE RIESGOS Y OPORTUNIDADES</t>
  </si>
  <si>
    <t>VERSIÓN: 5</t>
  </si>
  <si>
    <t>CODIGO: ESDESOPSF043</t>
  </si>
  <si>
    <t>FECHA DE ACTUALIZACIÓN: OCTUBRE 21 DE 2022</t>
  </si>
  <si>
    <t>PÁGINA 1 DE 1</t>
  </si>
  <si>
    <t>No.</t>
  </si>
  <si>
    <t>PROCESO</t>
  </si>
  <si>
    <r>
      <rPr>
        <b/>
        <sz val="8"/>
        <color theme="0"/>
        <rFont val="Arial"/>
        <family val="2"/>
      </rPr>
      <t xml:space="preserve">TIPO DE OBJETIVO 
</t>
    </r>
    <r>
      <rPr>
        <sz val="9"/>
        <color theme="0"/>
        <rFont val="Arial"/>
        <family val="2"/>
      </rPr>
      <t>(Seleccione con una X el Tipo de Objetivo Afectado</t>
    </r>
  </si>
  <si>
    <t>DESCRIPCIÓN DEL OBJETIVO SELECCIONADO</t>
  </si>
  <si>
    <t>TIPO DE RIESGO</t>
  </si>
  <si>
    <t>CLASIFICACIÓN DEL RIESGO</t>
  </si>
  <si>
    <t>ACTIVO DE INFORMACIÓN</t>
  </si>
  <si>
    <t xml:space="preserve">DESCRIPCIÓN DEL RIESGO </t>
  </si>
  <si>
    <t xml:space="preserve">EL RIESGO SE MATERIALIZO </t>
  </si>
  <si>
    <t>ELEMENTOS POSIBLEMENTE AFECTADOS</t>
  </si>
  <si>
    <t>CAUSAS</t>
  </si>
  <si>
    <t>CONSECUENCIAS</t>
  </si>
  <si>
    <t>ANÁLISIS
(ANTES DE CONTROLES)</t>
  </si>
  <si>
    <t>ACTIVIDADES DE CONTROL FRENTE A LA PROBABILIDAD</t>
  </si>
  <si>
    <t>SEGUIMIENTO  A LOS CONTROLES</t>
  </si>
  <si>
    <t>SEGUIMIENTO OFICINA ASESORA DE PLANEACION Y SISTEMAS</t>
  </si>
  <si>
    <t>ACTIVIDADES DE CONTROL FRENTE AL IMPACTO</t>
  </si>
  <si>
    <t>VALORACIÓN
(DESPUÉS DE CONTROLES)</t>
  </si>
  <si>
    <t>ACCIONES DE TRATAMIENTO</t>
  </si>
  <si>
    <t>SEGUIMIENTO  A LAS ACCIONES DE TRATAMIENTO</t>
  </si>
  <si>
    <t>OBJETIVO ESTRATÉGICO</t>
  </si>
  <si>
    <t>OBJETIVO DEL PROCESO</t>
  </si>
  <si>
    <t>TRÁMITES Y OPA'S</t>
  </si>
  <si>
    <t>OTROS PROCESOS DEL SISTEMA INTEGRADO DE GESTIÓN POSIBLEMENTE AFECTADOS</t>
  </si>
  <si>
    <t>INTERNAS</t>
  </si>
  <si>
    <t>EXTERNAS</t>
  </si>
  <si>
    <t>PROBABILIDAD</t>
  </si>
  <si>
    <t>IMPACTO</t>
  </si>
  <si>
    <t>VALORACIÓN</t>
  </si>
  <si>
    <t>SEGUIMIENTO POR PARTE DEL PROCESO</t>
  </si>
  <si>
    <t>% DE AVANCE</t>
  </si>
  <si>
    <t>TRATAMIENTO</t>
  </si>
  <si>
    <t>PRODUCTO</t>
  </si>
  <si>
    <t>FECHA INICIO</t>
  </si>
  <si>
    <t>FECHA FIN</t>
  </si>
  <si>
    <t xml:space="preserve">Codigo </t>
  </si>
  <si>
    <t>Fecha</t>
  </si>
  <si>
    <t>Proceso</t>
  </si>
  <si>
    <t>Oportunidad</t>
  </si>
  <si>
    <t>Fuente</t>
  </si>
  <si>
    <t>Subsistema de Gestión</t>
  </si>
  <si>
    <t>Acción de Mejora</t>
  </si>
  <si>
    <t>Producto</t>
  </si>
  <si>
    <t>Responsable</t>
  </si>
  <si>
    <t xml:space="preserve">Fecha Inicio </t>
  </si>
  <si>
    <t>Fecha Fin</t>
  </si>
  <si>
    <t>Plan institucional asociado</t>
  </si>
  <si>
    <t>SEGUIMIENTO  A LAS ACCIONES DE MEJORA</t>
  </si>
  <si>
    <t>MEDICIÓN Y MEJORA</t>
  </si>
  <si>
    <t>X</t>
  </si>
  <si>
    <t>Analizar y suministrar la información sobre el desempeño institucional y del sistema integrado de gestión a
través del informe ejecutivo de revisión por la dirección, para evaluar su eficacia, eficiencia y efectividad que
permita tomar acciones para el mejoramiento continuo del sistema y el aumento de la satisfacción de los
usuarios.</t>
  </si>
  <si>
    <t>Riesgo de Gestión</t>
  </si>
  <si>
    <t>Ejecución y administración de procesos</t>
  </si>
  <si>
    <t>N.A.</t>
  </si>
  <si>
    <t>NO</t>
  </si>
  <si>
    <t xml:space="preserve">--- Ningún Trámite y Procedimiento Administrativo
</t>
  </si>
  <si>
    <t xml:space="preserve">Alta rotación de personal en la Oficina Asesora de Planeación
Falencia en las actividades para el fomento de la cultura de la medición de la gestión como herramienta de mejora.
Falta de infraestructura tecnológica de información requerida para el adecuado seguimiento y medición del desempeño institucional y del sistema integrado de gestión.
Falta de conocimiento, cultura e interés por parte de los funcionarios y/ contratistas en la implementación del sistema integrado de gestión.
Desarticulación de los criterios y pertinencia en los Indicadores de Gestión 
</t>
  </si>
  <si>
    <t xml:space="preserve">Cambios de la normatividad 
</t>
  </si>
  <si>
    <t xml:space="preserve">No se utilizan los resultados de los  indicadores establecidos en cada proceso como herramienta para la gestión de la mejora y Toma de Decisiones.
Inoportunidad en la presentación de los Informes de Gestión
Afectación de la imagen institucional
</t>
  </si>
  <si>
    <t>Muy baja 20%</t>
  </si>
  <si>
    <t>Menor 40%</t>
  </si>
  <si>
    <t>Baja</t>
  </si>
  <si>
    <t xml:space="preserve">Falta de infraestructura tecnologica para el adecuado seguimiento y reporte de avance de las acciones formuladas para la mejora
Falta de cultura por parte de los funcionarios para el reporte oportuno del avance de las acciones de mejora
</t>
  </si>
  <si>
    <t xml:space="preserve">Afectación de la Imagen Institucional
Sanciones por parte de los entes de control
</t>
  </si>
  <si>
    <t>Baja 40%</t>
  </si>
  <si>
    <t>Mayor 80%</t>
  </si>
  <si>
    <t>Alta</t>
  </si>
  <si>
    <t>DIRECCIONAMIENTO ESTRATÉGICO</t>
  </si>
  <si>
    <t>Formular la planeación estratégica, políticas, objetivos, lineamientos, estrategia, planes y suministrar los recursos a través actos administrativos, para lograr el cumplimiento de la misión, visión y mejoramiento institucional.</t>
  </si>
  <si>
    <t>Moderado 60%</t>
  </si>
  <si>
    <t>Moderada</t>
  </si>
  <si>
    <t xml:space="preserve">Inadecuado envio y justificación porparte de los procesos, para solicitar el trámite de vigencias futuras
No contar con apropiación en elmarco del gasto demediano plazapara el trámite de vigencias futuras
</t>
  </si>
  <si>
    <t xml:space="preserve">Falta de lineamientos claros por parte de los  Ministerios para el trámite de vigencias futuras
</t>
  </si>
  <si>
    <t xml:space="preserve">Sanciones 
Investigaciones
Afectación a la imagen institucional
Reprocesos en la entidad
Proyecciones Inadecuadas
</t>
  </si>
  <si>
    <t>Catastrófico 100%</t>
  </si>
  <si>
    <t>Extrema</t>
  </si>
  <si>
    <t xml:space="preserve">Solicitud y seguimiento porparte de la Oficina Asesora de Planeación y Sistemas de las necesidades de bienes y servicios para vigencias futuras
Informar a los procesos el estado de los saldos presupuestales y/o disponibilidad de la asignación presupuestal para la siguiente vigencia de los bienes y servicios solicitados
</t>
  </si>
  <si>
    <t xml:space="preserve">Desconocimiento normativo relacionado con el manejo de residuos
Inadecuada valoración del Aspecto Ambiental
</t>
  </si>
  <si>
    <t xml:space="preserve">Cambios Normativos
</t>
  </si>
  <si>
    <t xml:space="preserve">Afectación de la Imagen Institucional
Sanciones de la Autoridad Ambiental
</t>
  </si>
  <si>
    <t>Media 60%</t>
  </si>
  <si>
    <t xml:space="preserve">Valoración de aspectos e impactos ambientales
Seguimiento a la generación de los residuos 
Revisión de la normatividad Ambiental Vigente
</t>
  </si>
  <si>
    <t>Gestionar los aspectos e impactos ambientales significativos en un 90% a través de la implementación de actividades encaminadas a la gestión adecuada de los recursos naturales y el cuidado del Medio Ambiente, cumpliendo la normatividad vigente para las vigencias 2022 y 2023.</t>
  </si>
  <si>
    <t>NA</t>
  </si>
  <si>
    <t xml:space="preserve">Posibilidad de afectación reputacional y económica por Sanciones de la Autoridad Ambiental debido a la no inclusion e incumplimiento de los criterios ambientales a los servicios o productos contratados externamente a los que les aplique. </t>
  </si>
  <si>
    <t xml:space="preserve">Desconocimiento normativo relacionado a los criterios ambientales aplicado a los proveedores contratados externamente 
</t>
  </si>
  <si>
    <t>Cambios Normativos</t>
  </si>
  <si>
    <t>No hay controles establecidos en este momento</t>
  </si>
  <si>
    <t>Posibilidad de afectacion reputacional debido a  deficiencias en la conveniencia y oprtunidad  de las políticas , programas y controles operativos referentes a la gestion ambiental  , en las diferentes sedes   que puede llevar a una no conformidad del sistema.</t>
  </si>
  <si>
    <t>Falta de alineacion de los planes, programas de gestion ambiental a la direccion estrategica de la entidad</t>
  </si>
  <si>
    <t>Cambios en la planeacion estrategica de la entidad</t>
  </si>
  <si>
    <t xml:space="preserve">Afectacion en el cumplimiento del objetivo estrategico ambiental 
</t>
  </si>
  <si>
    <t>Verificar en el Comité Institucional de Gestión y Desempeño, la pertinencia de las actividades definidas en Plan Institucional de Gestión Ambiental -PIGA</t>
  </si>
  <si>
    <t xml:space="preserve">GESTIÓN TICS </t>
  </si>
  <si>
    <t>Gestionar el correcto funcionamiento de los sistemas y la infraestructura tic´s de la entidad mediante el
análisis, ejecución y seguimiento de requerimientos tecnológicos con el fin de servir como apoyo estratégico a
la entidad, garantizando el uso de tecnologías en la consecución de los objetivos de forma eficiente.</t>
  </si>
  <si>
    <t>Fallas tecnológicas</t>
  </si>
  <si>
    <t xml:space="preserve">--- Todos los Trámites y Procedimientos Administrativos
</t>
  </si>
  <si>
    <t xml:space="preserve">Falta de capacitación y conocimiento especializado del personal a cargo de la Mesa de ayuda y apoyo tecnológico especializado para los equipos y funcionarios de la entidad, generando demora en la prestación de servicios tecnológicos entregados a través de la mesa de ayuda
Falta de soporte técnico especializado para las herramientas tecnológicas de la entidad.
Insuficientes recursos financieros para adquirir aplicativos y sistemas de información que respondan a las necesidades de los procesos de la entidad y que garanticen la privacidad, seguridad de la información y seguridad digital de la entidad
Falta de infraestructura tecnológica para garantizar la continuidad del negocio frente a una situación adversa.
Falta de gestión del cambio y cultura organizacional
Falta de actualización de la infraestructura tecnológica (servidores, equipos de computo, redes) de la entidad para la estabilidad del hardware y software de la entidad
</t>
  </si>
  <si>
    <t xml:space="preserve">Retraso en la operación de los funcionarios
Afectación de la imagen de la entidad frente a los usuarios
Afectaciones Legales y sanciones económicas
Inoperabilidad de las herramientas y/o elementos tecnologicos (equipos de computo, impresoras, etc) 
Afectación o baja disponibilidad de los sistemas de información de la entidad
</t>
  </si>
  <si>
    <t>Muy Alta 100%</t>
  </si>
  <si>
    <t xml:space="preserve">1. Registrar  en la Matriz centralizada los requerimientos de los usuarios de manera permanente.
2. Realizar seguimiento diario y distribución a los Ing, de soporte los requerimientos recibidos para su gestión y solucion
</t>
  </si>
  <si>
    <t>SERVICIOS ADMINISTRATIVOS</t>
  </si>
  <si>
    <t xml:space="preserve">Efectuar el tramite de adquisición, administración y suministro de bienes y servicios; custodia y aseguramiento
de los mismos, para garantizar los requerimientos de los procesos que contribuyan al logro de la misión
institucional de la entidad
</t>
  </si>
  <si>
    <t xml:space="preserve">No contamos con un Comité evaluador de Bienes
Desactualización de la base de datos de las cuentas personales
El modulo de  bienes inmuebles se encuentra obsoleto
No se cuenta con personal idóneo, calificado, responsable y con continuidad permanente para el control de inventario de bienes devolutivos.
</t>
  </si>
  <si>
    <t xml:space="preserve">Cambio de Normatividad (políticas en el manejo de activos en el estado)
</t>
  </si>
  <si>
    <t xml:space="preserve">Sanciones disciplinarias, fiscales y penales
Afectación de la Imagen Institucional
</t>
  </si>
  <si>
    <t xml:space="preserve">• Actualizar semanalmente la base de datos de cuentas personales, de acuerdo a las novedades presentadas en el boletín diario de almacén, traslado de funcionarios, entrega de cargos y terminación de contrato de los funcionarios.
• Mediante el contrato de prestacion de servicios establecer la obligación de la actualización y control de las cuentas personales
</t>
  </si>
  <si>
    <t xml:space="preserve">Insuficientes recursos financieros para la adquirir polizas de seguros  
falta de control de vencimiento de las pólizas de seguros
Falta comunicación con los intermediarios de seguros que adelanten asesoramiento en el  procesos de adquisición de pólizas de seguros.
Falta de recurso tecnológico, humano e infra estura para el cuidado y protección de los bienes de propiedad de la entidad
Los servidores públicos y contratistas no asumen la responsabilidad sobre la custodia de los bienes a su cargo
</t>
  </si>
  <si>
    <t xml:space="preserve">Política de austeridad en el gasto publico por parte del gobierno nacional.
</t>
  </si>
  <si>
    <t xml:space="preserve">Intervención por parte de un ente de control u otro ente regulador
Sanciones Disciplinarias, Fiscales y Penales
Afectación de la propiedad, planta y equipo de la entidad
Hallazgos e investigaciones
</t>
  </si>
  <si>
    <t xml:space="preserve">Asegurar los bienes que se encuentra en  bodega y realizar inspecciones físicas constantes a los bienes.
Tener en cuenta las fechas de terminación de todas las pólizas, proyectando presupuestalmente los costos, análisis de las clases seguros, solicitar oportunamente la nueva contratación, mediante estudio previo con el fin de salvaguardar los bienes y servicios.
Mediante memorando solicitar recursos necesarios para cubrir el 100%  de las polizas y no contar con estos implica incumplimiento de las funciones del proceso.
Proyectar en el anteproyecto de el Plan Anual de adquisiciones  los cálculos de valor de cada póliza, de acuerdo al inventario de bienes existentes  determinando cuales son prioridad de asegurar y riesgos financieros
</t>
  </si>
  <si>
    <t xml:space="preserve">SEGUIMIENTO Y EVALUACIÓN INDEPENDIENTE </t>
  </si>
  <si>
    <t>Evaluar de forma independiente la gestión de los procesos determinando su grado de eficiencia, eficacia y
efectividad con el fin de generar recomendaciones para la toma de decisiones, el mantenimiento y la mejora
continua del SIG.</t>
  </si>
  <si>
    <t xml:space="preserve">Falta de actualizacion de procedimientos y ficha de caracterizacion
Falta de veracidad en las evidencias de la informacion suministrada por parte de los procesos, al realizar la verificacion y seguimiento.
Entrega extemporanea de la información por parte de los procesos para reportes internos  y a entes de control.
No entrega la información solicitada por parte de los procesos
</t>
  </si>
  <si>
    <t xml:space="preserve">
</t>
  </si>
  <si>
    <t xml:space="preserve">Afectación de la Imagén Institucional
Sanciones Disciplinarias
Hallazgos por Organismos de Control
</t>
  </si>
  <si>
    <t xml:space="preserve">El Responsable del proceso de Seguimiento y Evaluación Independiente realiza el Reporte Semestral del Indicador Porcentaje ejecución de Informes de Ley del Plan de Auditorias Independiente con el fin de verificar el cumplimiento de los Informes de Ley
</t>
  </si>
  <si>
    <t>GESTIÓN FINANCIERA</t>
  </si>
  <si>
    <t>Administrar con sujeción a las disposiciones legales, los recursos de la entidad y proveer información
financiera, contable y oportuna para la toma de decisiones.</t>
  </si>
  <si>
    <t xml:space="preserve">--- Ningún Trámite
</t>
  </si>
  <si>
    <t xml:space="preserve">Desactualización del manual de politicas contables
Falta de conocimiento permanente de la actualización de la normatividad contable publica 
Rotacion de los funcionarios fuera del procesos haciendo que se produzcan reprocesos por falta de experticia.
</t>
  </si>
  <si>
    <t xml:space="preserve">Costantes cambios en materia juridica y financiera que conlleven al incumplimiento de obligaciones tributarias.
Por la eventualidad de la emergencia sanitaria que esta enfrentando el pais, la entidad puede enfrentar la posibilidad de la perdida de informacion (que no se encuentran de manera digitalizada)
</t>
  </si>
  <si>
    <t xml:space="preserve">Demandas y demás acciones jurídicas
Detrimento de la imagen de la entidad ante sus grupos de valor
 I n v e s t i g a c i o n e s disciplinarias, Fiscales y Penales
Perdida de recursos
</t>
  </si>
  <si>
    <t>Actualización del manual de políticas contables 
De manera trimestral,  se realizan las  Conciliaciones entre procesos</t>
  </si>
  <si>
    <t>GESTIÓN DE PRESTACIONES ECONÓMICAS</t>
  </si>
  <si>
    <t>Reconocer y ordenar el pago oportuno de las prestaciones económicas a que tenga derecho nuestros
usuarios, conforme a las normas legales y convencionales y procedimientos establecidos.</t>
  </si>
  <si>
    <t>Usuarios, productos y prácticas</t>
  </si>
  <si>
    <t xml:space="preserve">RECONOCIMIENTO AUXILIO FUNERARIO
SUSTITUCION PENSIONAL A PADRES DEL CAUSANTE
SUSTITUCION PENSIONAL A HIJO(A) INVALIDO (A)
SUSTITUCION PENSIONAL POST MORTEM
</t>
  </si>
  <si>
    <t xml:space="preserve"> Depender del archivo general, secretaria general y atención al ciudadano para resolver ciertos trámites del proceso
 No existe mecanismo de control adecuado para el ingreso de los usuarios externos al proceso.
 Contestar extemporáneamente los tramites y solicitudes de los usuarios
</t>
  </si>
  <si>
    <t xml:space="preserve">
sanciones disciplinarias y/o sanciones judiciales
Presiones sociales por parte de grupos, asociaciones, entre otros.
Detrimento Patrimonial 
</t>
  </si>
  <si>
    <t>Alta 80%</t>
  </si>
  <si>
    <t xml:space="preserve">EL FUNCIONARIO O CONTRATISTA ASIGNADO DEL PROCESO DE PRESTACIONES ECONOMICAS, CADA TRIMESTRE CONTROLAR LOS TIEMPOS DE LOS TRAMITES QUE SE LE ASIGNAN A LOS FUNCIONARIOS SUSTANCIADORES, MEDIANTE LA PRESENTACION DE INFORMES. EN CASO DE ENCONTRAR INCUMPLIMIENTO EN LOS TIEMPOS DE RESPUESTA A LOS TRAMITES, NOTIFICA AL SUSTANCIADOR VIA CORREO ELECTRONICO LA DEMORA CON EL FIN DE DAR CUMPLIMIENTO EN LOS TERMINOS LEGALES. 
EL FUNCIONARIO O CONTRATISTA ASIGNADO DEL PROCESO DE PRESTACIONES ECONOMICAS, DE FORMA ANUAL, REALIZA UNA SOCIALIZACIÓN SOBRE SANCIONES DISCIPLINARIAS FRENTE AL MANEJO INADECUADO DE LOS TRÁMITES. EN CASO DE FALTAR PERSONAL EN SOCIALIZARSE SE LE ENVIARA LA PRESENTACIÓN PARA SU REVISIÓN.
</t>
  </si>
  <si>
    <t>PENSIÓN SANCIÓN O PENSION PROPORCIONAL
SUSTITUCION PRORROGA POR ESTUDIO
SUSTITUCION PENSIONAL A PADRES DEL CAUSANTE
SUSTITUCION PENSIONAL A HIJO(A) INVALIDO (A)
SUSTITUCION PENSIONAL POST MORTEM
SUSTITUCION PENSIONAL DE LA LEY 1208/2008</t>
  </si>
  <si>
    <t xml:space="preserve">Alta rotación del personal de contratación
 Demoras en los trámites ocasionada por la falta de respuesta o respuesta extemporanea de las otras dependencias de la Entidad.
Falta de unificación de criterios entre el grupo de Gestión Prestaciones Economicas y los demás procesos de la entidad
</t>
  </si>
  <si>
    <t xml:space="preserve">Cambios en la normatividad
</t>
  </si>
  <si>
    <t xml:space="preserve">Afectación de la Imagen Institucional
Sanciones disciplinarias y fiscales
Detrimento Patrimonial 
</t>
  </si>
  <si>
    <t xml:space="preserve">REALIZAR EL ESTUDIO JURIDICO PARA EL RECONOCIMIENTO DE LAS PRESTACIONES ECONÓMICAS
SOCIALIZACIÓN FRENTE A LOS CAMBIOS DE NORMATIVIDAD LEGAL Y CAMBIOS PROCEDIMENTALES 
</t>
  </si>
  <si>
    <t>GESTIÓN DE TALENTO HUMANO</t>
  </si>
  <si>
    <t>Proporcionar el talento humano con las competencias requeridas para el cumplimiento de los objetivos y
funciones de la entidad, mediante el diseño, la ejecución y la evaluación de los planes de inducción,
capacitación, bienestar social y sistema de seguridad y salud en el trabajo de acuerdo con las necesidades y
las normas establecidas; así mismo, atender con oportunidad sus derechos en materia laboral y prestacional.</t>
  </si>
  <si>
    <t>EMISIÓN DE BONO PENSIONAL   
CERTIFICADOS DE PENSION
RESPUESTA A DERECHO DE PETICION
ATENCIÓN A TRAMITES
INDEMNIZACION SUSTITUTIVA PENSION DE VEJEZ
RELIQUIDACIÓN O INDEXACIÓN DE PENSIONES</t>
  </si>
  <si>
    <t xml:space="preserve">Inexistencia de un sistema integrado para manejar toda la información del Talento Humano. 
Perdida de información por falta de digitalización de historias laborales del personal retirado, soporte de pago de nomima y de seguridad social y parafiscales
Presupuesto insuficiente para la actualización del Software de nomina y gestión documental
</t>
  </si>
  <si>
    <t xml:space="preserve">Inoportunidad en la entrega de la información
Sanciones disciplinarias 
En caso de encontrarse o detectarse alguna falencia enlos pagos realizados, la entidad debe incurrir en el pago y reconocimiento de intereses moratorios 
Afectación de la Imagen Institucional
</t>
  </si>
  <si>
    <t xml:space="preserve">Implementar un plan de contingencia que permita contar con la información digital, correspondiente a las nóminas e historia laborales de las vigencias 1992 al 2009
Implementar un plan de trabajo con el propósito de digitalizar los documentos que se encuentren archivados en las historias laborales
</t>
  </si>
  <si>
    <t>Gestion del Talento Humano</t>
  </si>
  <si>
    <t>Promover la seguridad y salud de los colaboradores en un 100% por medio acciones que busquen gestionar los accidentes y las enfermedades laborales</t>
  </si>
  <si>
    <t>Gestion</t>
  </si>
  <si>
    <t>Relaciones Laborales</t>
  </si>
  <si>
    <t>Posibilidad de afectación economica por sanciones legales debido al incumplimiento de los objetivos del Sistema de Gestion de la Seguridad y Salud en el Trabajo a causa de la no realizacion de las acciones establecidas en el Plan Institucional y en los Programas de la Seguridad y Salud en el Trabajo de la entidad</t>
  </si>
  <si>
    <t>Todos los tramites y opas</t>
  </si>
  <si>
    <t>Debil seguimiento al cumplimiento del Plan Institucional y los programas del SGSST</t>
  </si>
  <si>
    <t>Impacto economico por sanciones legales</t>
  </si>
  <si>
    <t>Alto 80%</t>
  </si>
  <si>
    <t>Alto</t>
  </si>
  <si>
    <t>La oficina Asesora de Planeacion y Sistemas y el GIT Gestion Talento Humano coordinan la ejecucion de la auditoria interna al Subsistema de Gestion de la Seguridad y Salud en el Trabajo para verificar el cumplimiento de las actividades del Plan Institucional de la Seguridad y Salud en el Trabajo y los Programas de la seguridad y salud en el trabajo. Evidencia: Informe de auditoria interna al Subsistema de Gestion de la Seguridad y Salud en el Trabajo</t>
  </si>
  <si>
    <t>GESTIÓN DOCUMENTAL</t>
  </si>
  <si>
    <t>Facilitar la administración y conservación de la documentación producida y recibida por el fps fcn en sus
distintas fases de archivo: de gestión, central e histórico, a través de actividades administrativas y técnicas
orientadas a su planificación, manejo; organización y control.</t>
  </si>
  <si>
    <t xml:space="preserve">Incumplimiento en la implementación de los instrumentos archivísticos
No cuenta con un sistema de gestión de  documentos electrónico acorde para el manejo de los documentos del archivo
Falta de un programa de gestion documental que guarde y conserve las imágenes digitales de los documentos 
Desconocimiento de los servidores públicos del FPS FNC en los temas de Gestión Documental 
</t>
  </si>
  <si>
    <t xml:space="preserve">Demandas y demás acciones jurídicas
Detrimento de la imagen de la entidad ante sus grupos de valor
 I n v e s t i g a c i o n e s disciplinarias, Fiscales y Penales
</t>
  </si>
  <si>
    <t xml:space="preserve">El Responsable del proceso de Gestión Documental realiza trimestralmente socialización y Capacitaciones a los servidores publicos de FPS-FNC de los temas de Gestión Documental
</t>
  </si>
  <si>
    <t xml:space="preserve">Desconocimiento de los servidores públicos del FPS FNC en los temas de Gestión Documental 
Incumplimiento en la implementación de los instrumentos archivísticos
</t>
  </si>
  <si>
    <t xml:space="preserve">Sanciones Pecuniarias y penales
Afectación de la imagen institucional
Insatisfacción de los Usuarios Internos y externos
</t>
  </si>
  <si>
    <t xml:space="preserve">El Resposable del Proceso de Gestión Documental verifica las transferencias documentales 
El Resposable del Proceso de Gestión Documental Diligenciar el Formato Unico de Inventario Documental del Archivo Central
</t>
  </si>
  <si>
    <t>GESTIÓN DE BIENES TRANSFERIDOS</t>
  </si>
  <si>
    <t xml:space="preserve">Administrar y comercializar los bienes transferidos por los extintos ferrocarriles nacionales de Colombia
</t>
  </si>
  <si>
    <t>Daños a activos fijos/eventos externos</t>
  </si>
  <si>
    <t xml:space="preserve">Falta de presupuesto  para el saneamiento administrativo y Jurídico de los bienes. 
No contamos con un sistema o programa para la administración financiera de los Bienes inmuebles.
Falta de un equipo de trabajo idóneo, estable y permanente, para el saneamiento de bienes inmuebles. 
</t>
  </si>
  <si>
    <t xml:space="preserve">Cambio de Normatividad (políticas en el manejo de activos en el estado)
Ocupación de hecho de los inmuebles (Invasión).
</t>
  </si>
  <si>
    <t xml:space="preserve">
No se puede llevar un control detallado de cada inmueble y no se podría clasificar de acuerdo a  las normas NIIF.
No se podría realizar saneamiento de los bienes inmuebles.
Sanciones por incumplimiento en la normatividad vigente, de tipo disciplinarias y administrativas, Hallazgos por los entes de control.
Impide la comercialización, arrendamiento y/o dar en comodato, de igual forma desgaste administrativo y judicial.
</t>
  </si>
  <si>
    <t xml:space="preserve">Cada vez que se vaya a realizar un saneamiento, Se realiza el estudio de titulos de los Bienes Inmuebles
</t>
  </si>
  <si>
    <t>GESTION DE SERVICIOS DE SALUD</t>
  </si>
  <si>
    <t xml:space="preserve">Garantizar la prestación de los servicios de salud a todos los usuarios en términos de oportunidad, calidad
y eficiencia y soportados en la normatividad aplicable.
</t>
  </si>
  <si>
    <t xml:space="preserve">Riesgo de Gestión </t>
  </si>
  <si>
    <t>Cumplimiento</t>
  </si>
  <si>
    <t>Inoportuna atención de necesidades o requerimientos Por demoras en el envió de información por parte de los contratistas de servicios de salud (IPS)</t>
  </si>
  <si>
    <t>Dependencia del envió de información  por parte de los prestadores que puede generar incumplimientos e imposición de sanciones
Por la naturaleza del Fondo como Entidad Pública del Orden Nacional se dificulta el proceso de cumplimiento de todas las funciones del aseguramiento</t>
  </si>
  <si>
    <t>Normatividad cambiante que no tiene en cuenta las particularidades del Fondo como Entidad Adaptada</t>
  </si>
  <si>
    <t>Envió de información incorrecta o extemporánea a Entes de Control, con riesgo de sanción
Dificultad del proceso con las funciones del aseguramiento, inconformidades por parte de los usuarios y sanciones por Entes de Control
Dificultad del proceso en el cumplimiento de todas las funciones del aseguramiento</t>
  </si>
  <si>
    <t>Posible (3)</t>
  </si>
  <si>
    <t>Menor (2)</t>
  </si>
  <si>
    <t>Definir cronograma de reporte de información por parte de los contratistas y seguimiento por parte de los responsables del Fondo a cargo de contratistas deservicios de salud
Reunión de retroalimentación de calidad y oportunidad de entrega de información con contratistas</t>
  </si>
  <si>
    <t>ATENCIÓN AL CIUDADANO</t>
  </si>
  <si>
    <t>Gestionar de forma oportuna y veraz la información solicitada por los usuarios, orientándolos en la realización
de los trámites y servicios que presta la entidad con el fin de satisfacer las necesidades de los ciudadanos.</t>
  </si>
  <si>
    <t xml:space="preserve">Falta de oportunidad  en las respuestas de las PQRSD a nivel nacional 
Falta de actualización de  un aplicativo para dar seguimiento a las PQRD
Falta de control en la gestión de las  PQRSD a nivel nacional 
</t>
  </si>
  <si>
    <t xml:space="preserve">Sanciones a la Entidad
Riesgo de salud de los usuarios del fondo
Insatisfacción del usuario
Incremento En El Número De Pqrsd A Nivel Nacional Supersalud
</t>
  </si>
  <si>
    <t xml:space="preserve">Llevar un registro de las PQRSD en una base de datos de Excel para tener el control de las mismas
</t>
  </si>
  <si>
    <t xml:space="preserve">Fallas en el aplicativo ORFEO
Falta de actualización del estado de los requerimientos en el Sistema de Correspondencia - Orfeo por parte de los procesos de la entidad
Falta de capacitación al personal de atención al usuario
Alta rotación de personal
</t>
  </si>
  <si>
    <t xml:space="preserve">Fallas en el fluido electrico
</t>
  </si>
  <si>
    <t xml:space="preserve">
Retrasos en la operación de radicación de documentos
Acumulación de solicitudes allegadas en atención al ciudadano
Acumulación de usuarios en la sala de espera de atención al ciudadano
Desconfigración del Digiturno
Insatisfacción del Usuario
Afectación de la Imagen Institucional
</t>
  </si>
  <si>
    <t xml:space="preserve">
Capacitación o socialización en atención al usuario
Trimestralmente se genera un informe que muestra la satisfacción al ciudadano frente a la orientación brindada a traves de los canales de comunicación habilitados
</t>
  </si>
  <si>
    <t>GESTIÓN DE COBRO</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</si>
  <si>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</si>
  <si>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 xml:space="preserve">RECONOCIMIENTO CUOTA PARTE PENSIONAL
PENSION DE VEJEZ O DE JUBILACION 
RESPUESTA A DERECHO DE PETICION
</t>
  </si>
  <si>
    <t xml:space="preserve">PROCEDIMIENTOS SIN ACTUALIZACIÓN
FALTA DE RESPUESTA OPORTUNA DE LAS PETICIONES PRESENTADAS POR LOS USUARIOS EN GESTIÓN DE COBRO
FALTA DE INSUMOS PARA DAR RESPUESTA DE FONDO A LAS PETICIONES
FALTA DE EFECTIVIDAD DE LAS POLÍTICAS PARA LA INICIACIÓN DE ACUERDOS DE PAGO EN LA ETAPA COBRO PERSUASIVO
FALTA DE ACTUALIZACIÓN Y DIGITALIZACIÓN DE LOS EXPEDIENTES EN ETAPA PERSUASIVA Y COACTIVA FPS
FALTA DE DOCUMENTACION QUE CONSTITUYE EL TÍTULO EJECUTIVO COMPLEJO SOPORTE PARA EL PAGO Y COBRO (CIRCULAR CONJUNTA 069 DE 2008 ARTÍCULO 2º)
Falta de identificación del proceso al cual pertenece el recurso recaudado 
</t>
  </si>
  <si>
    <t xml:space="preserve">RENUENCIA EN EL PAGO DE LAS OBLIGACIONES A FAVOR DEL FPS-FNC POR PARTE DE LOS DEUDORES EN LAS ETAPAS DE GESTIÓN DE COBRO.
</t>
  </si>
  <si>
    <t xml:space="preserve">
Imposibilidad de adelantar la gestión de cobro sin que se haya constituido el título ejecutivo complejo 
Se disminuye la probabilidad del recaudo en etapa persuasiva 
</t>
  </si>
  <si>
    <t>Leve 20%</t>
  </si>
  <si>
    <t xml:space="preserve">Valida y envia citaciones a los deudores sobre los cuales no se logró recaudo en etapa de cartera con el fin invitarlos a que paguen la deuda o se suscriban acuerdos de pago. Evidencia: Citaciones
Verifca y realiza seguimiento mensual a los términos otorgados al deudor para el pago de la obligación o suscripción del acuerdo de pago.
Evidencia: base general gestión cobro persuasivo"
</t>
  </si>
  <si>
    <t>Gestionar el recaudo de obligaciones creadas a favor y en contra de la nación, producto de las entidades
liquidadas del sector salud o aquellas entidades fusionadas, transformadas y/o asignadas a la entidad por el
gobierno nacional, dada su naturaleza y conveniencia</t>
  </si>
  <si>
    <t xml:space="preserve">FALTA DE HERRAMIENTAS DE CONTROL Y SEGUIMIENTO DE LOS PROCESOS CONCURSALES
</t>
  </si>
  <si>
    <t xml:space="preserve">RENUENCIA EN EL PAGO DE LAS OBLIGACIONES A FAVOR DEL FPS-FNC POR PARTE DE LOS DEUDORES EN LAS ETAPAS DE GESTIÓN DE COBRO.
INSOLVENCIA DE LOS DEUDORES POR ENCONTRARSE INMERSOS EN PROCESOS CONCURSALES.
Falta de unificación de la publicidad de las entidades que ingresan en procesos concursales, toda vez que, dependiendo de la superintendencia de su rama, o la naturaleza jurídica de la persona moral o natural, se surte la publicidad en diferentes medios,  plataformas o periódicos que dificulta la consulta dada la gran cantidad de deudores.
</t>
  </si>
  <si>
    <t xml:space="preserve">Se aumenta la posibilidad de no ser reconocidos en forma oportuna como acreedores
Se disminuye la probabilidad del recaudo y puede presentarse el no pago definitivo de las acreencias a favor de la Entidad
Afectación de la Imagen Institucional
Sanciones disciplinarias y/o fiscales
</t>
  </si>
  <si>
    <t xml:space="preserve">
1. Validar en las páginas dela Superintendencia de Sociedades, los deudores que ingresan en insolvencia para verificar si los mismos hacen parte de la cartera del FPS-FNC.  Evidencia: Matriz de Avisos baranda virtual
</t>
  </si>
  <si>
    <t xml:space="preserve">RECONOCIMIENTO CUOTA PARTE PENSIONAL
PENSION DE VEJEZ O DE JUBILACION 
</t>
  </si>
  <si>
    <t xml:space="preserve">FALTA DE ACTUALIZACIÓN Y DIGITALIZACIÓN DE LOS EXPEDIENTES EN ETAPA PERSUASIVA Y COACTIVA FPS
FALTA DE INSUMOS PARA DAR RESPUESTA DE FONDO A LAS PETICIONES
FALTA DE RESPUESTA OPORTUNA DE LAS PETICIONES PRESENTADAS POR LOS USUARIOS EN GESTIÓN DE COBRO
</t>
  </si>
  <si>
    <t xml:space="preserve">AFECTACIÓN DE LA CONTINUIDAD DE LAS ACTIVIDADES DEL PROCESO GESTIÓN DE COBRO POR LA EMERGENCIA SANITARIA COVID-19
</t>
  </si>
  <si>
    <t xml:space="preserve">Atención inoportuna a las peticiones de usuarios o terceros interesados
Acciones de tutelas en contra de la Entidad
Imposibilidad de emitir respuestas de Fondo a las peticiones de  los usuarios o terceros interesados, por depender de insumos que se encuentran otras dependencias de la entidad
Imposición de sanciones a la Entidad
</t>
  </si>
  <si>
    <t xml:space="preserve">Revisar con oportunidad el reparto de las peticiones y/o requerimientos para dar respuesta en los términos regulados en la ley. Evidencia: Base PQRS
Validar oportunamente los insumos necesarios  de las áreas misionales y de apoyo de la entidad, con el fin de brindar respuesta oportuna a los ciudadanos. Evidencia: Base de memorandos y Base de solicitudes de liquidaciones.
</t>
  </si>
  <si>
    <t xml:space="preserve">PENSION DE VEJEZ O DE JUBILACION 
RELIQUIDACIÓN O INDEXACIÓN DE PENSIONES
EMISIÓN DE BONO PENSIONAL   
</t>
  </si>
  <si>
    <t xml:space="preserve">FALTA DE RESPUESTA OPORTUNA DE LAS PETICIONES PRESENTADAS POR LOS USUARIOS EN GESTIÓN DE COBRO
PROCEDIMIENTOS SIN ACTUALIZACIÓN
FALTA DE REALIZACIÓN DE PROCESO CONCILIATORIO DE LOS VALORES REGISTRADOS EN CADA UNO DE LOS PROCESOS DE COBRO COACTIVO Y LOS REGISTRADOS EN EL GIT CONTABILIDAD
</t>
  </si>
  <si>
    <t xml:space="preserve">LA NO MATERILIZACION DE LAS MEDIDAS CAUTELARES, DEBIDO A QUE LA MAYORIA DE LAS CUENTAS SON DE RECURSOS INEMBARGABLES O POR FALTA DE RECURSOS EN LAS CUENTAS DE LOS DEUDORES
INTERPOSICION DEL MEDIO DE CONTROL DE NULIDAD Y RESTABLECIMIENTO DEL DERECHO EN LOS PROCESOS EN ETAPAS DE COBRO, ANTE LA JURISDICCION CONTENCIOSA ADMINISTRATIVA
PROCEDENCIA DE LA REVOCATORIA DIRECTA DE LOS ACTOS ADMINISTRATIVOS DENTRO DE LAS ETAPAS DE GESTION DE COBRO
DETRIMENTO PATRIMONIAL POR OPERAR LA PRESCRIPCIÓN POR PARTE DE LAS ENTIDADES DEUDORAS
AFECTACIÓN DE LA CONTINUIDAD DE LAS ACTIVIDADES DEL PROCESO GESTIÓN DE COBRO POR LA EMERGENCIA SANITARIA COVID-19
</t>
  </si>
  <si>
    <t xml:space="preserve">Afectación de recursos que hacen parte del Sistema de Seguridad Social Integral
Hallazgos Administrativos, disciplinarios y fiscales contra la Entidad por el no cumplimiento de la conciliación 
Inadecuada transmisión del conocimiento en Gestión de Cobro para garantizar la continuidad de la labor adecuada del proceso gestión de cobro en los funcionarios y contratistas que asuman estas funciones 
Los bienes muebles de algunos deudores son inembargables ya sea por hacer parte del Sistema General de Participaciones u otra naturaleza de inembargabilidad
Suspensión de los procesos de cobro 
Devolución de los títulos recaudados y no imputadas al estado de cuenta de la obligación 
Imposibilidad de continuar las etapas del proceso gestión de cobro
Incumplimiento en las metas de recaudo proyectadas por la Entidad para la vigencia por suspensión de los términos de los procesos de cobro coactivo 
</t>
  </si>
  <si>
    <t>extrema</t>
  </si>
  <si>
    <t xml:space="preserve">Validar los procesos de cobro coactivo que tengan debidamente ejecutoriadas sus etapas  para decretar medidas cautelares. Evidencia: Base de Autos - Cobro coactivo
</t>
  </si>
  <si>
    <t>ASISTENCIA JURIDICA</t>
  </si>
  <si>
    <t>Asistir jurídicamente a la entidad con el objeto de asesorar su gestión, garantizar la defensa, la adecuada
gestión y auto regulación, así como la adquisición de bienes y servicios requeridos por los procesos para el
desarrollo de sus funciones</t>
  </si>
  <si>
    <t>Posibilidad de pérdida económica y reputacional  por sanciones de entes de control, despachos judiciales y quejas de los usuarios debido al incumplimiento en la oportunidad y calidad de respuesta frente a sus requerimientos y solicitudes</t>
  </si>
  <si>
    <t xml:space="preserve">NUMEROSOS TRÁMITES ADICIONALES INTERNOS QUE NO ESTÁN CONTEMPLADOS EN LA NORMATIVIDAD 
FALTA DE COLABORACIÓN TRANSVERSAL POR PARTE DE ALGUNOS DE LOS PROCESOS MISIONALES Y DE APOYO, PARA RECIBIR EL INSUMO  REQUERIDO PARA DAR RESPUESTA OPORTUNA A LOS REQUERIMIENTOS DE LOS ENTES DE CONTROL, DESPACHOS JUDICIALES Y USUARIOS
FALTA DE CREACIÓN DE EXPEDIENTES VIRTUALES DE LA TOTALIDAD DE LOS PROCESOS DE APOYO Y MISIONALES
CONSTANTE ROTACIÓN DEL PERSONAL
 EQUIPOS TECNOLÓGICOS OBSOLETOS (IMPRESORA, SCANER, COMPUTADORES)
</t>
  </si>
  <si>
    <t xml:space="preserve">AUMENTO EN EL NÚMERO DE PROCESOS INICIADOS EN CONTRA DEL FPS-FNC
NUMEROSOS ORDENES DE EMBARGOS JUDICIALES CON OCASIÓN DEL NO PAGO DE SENTENCIAS JUDICIALES 
MULTAS POR PARTE DE LOS ENTES DE CONTROL
CAMBIO DE NORMATIVIDAD Y CRITERIO DE LOS JUECES
EMERGENCIA SANITARIA COVID-19 
</t>
  </si>
  <si>
    <t xml:space="preserve">ENTORPECER LA PRODUCTIVIDAD LAS OBLIGACIONES ASIGNADAS AL PERSONAL 
INCUMPLIMIENTO EN LAS RESPUESTAS DE LOS REQUERIMIENTOS
DILACIÓN EN TERMINOS DE RESPUESTA DE LAS ACCIONES CONTITUCIONALES INTERPUESTAS ANTE EL FPS-FNC
PÉRDIDA DE LA CURVA DE APRENDIZAJE
AUMENTO DE MEDIDAS CAUTELARES SOBRE LOS BIENES EL FPS-FNC
ALLAZGOS POR PARTE DE LOS ENTES DE CONTROL 
PUEDE GENERARSE DETRIMENTO EN EL PATRIMONIO DE LA ENTIDAD
DESGASTE EN LOS TRÁMITES DEL PROCESO
RETRASO EN EL CUMPLIMIENTO DEL OBJETIVO DEL PROCESO
</t>
  </si>
  <si>
    <t>media 60%</t>
  </si>
  <si>
    <t xml:space="preserve">REALIZAR VALORACIÓN DE LA VIABILIDAD DE LOS PROCESOS JUDICIALES QUE SE PRESENTAN AL INTERIOR DE LA ENTIDAD
 VERIFICAR LA IDONEIDAD DESDE EL PROCESO DE CONTRATACIÓN 
REALIZAR LA DEBIDA DEFENSA DE LAS ACCIONES DE TUTELA INTERPUESTAS CONTRA EL FPS-FNC
REALIZAR LA DEBIDA DEFENSA DE LA ENTIDAD EN LOS PROCESOS ADMINISTRATIVOS SANCIONATORIOS ADELANTADOS POR LA SUPERINTENDENCIA NACIONAL DE SALUD
</t>
  </si>
  <si>
    <t>Tecnologia</t>
  </si>
  <si>
    <t xml:space="preserve">Posibilidad de pérdida económica y reputacional por  sanciones de entes de control y quejas de los usuarios externos y veedurías debido al incumpliento de los principios de publicidad y transparencia que rigen la contratación estatal </t>
  </si>
  <si>
    <t xml:space="preserve"> EQUIPOS TECNOLÓGICOS OBSOLETOS (IMPRESORA, SCANER, COMPUTADORES)
FALTA DE SEGUIMIENTO A LA PUBLICACIÓN EN SECOP 
</t>
  </si>
  <si>
    <t xml:space="preserve">CAMBIO DE NORMATIVIDAD 
 EMERGENCIA SANITARIA COVID-19 
INDISPONIBILIDAD DE LA PLATAFORMA DE COLOMBIA COMPRA EFICIENTE 
</t>
  </si>
  <si>
    <t xml:space="preserve">INCUMPLIMIENTO EN LA PUBLICACIÓN DE LOS PROCESOS CONTRACTUALES EN EL SECOP II , EN LOS TÉRMINOS LEGALES, POR FALLAS EN EL EQUIPO TECNOLÓGICO
MULTAS POR INCUMPLIMIENTO NORMATIVO Y QUEJAS DE LOS USUARIOS EXTERNOS Y VEEDURÍAS
MODIFICACIÓN DEL TRÁMITE DE PUBLICACIÓN DE LOS PROCESOS CONTRACTUALES
AFECTACIONES EN LOS TIEMPOS DEL PROCESO DE SELECCIÓN, DEBIDO A LAS FALLAS EN LOS SISTEMAS TECNOLÓGICOS EN LAS AUDIENCIAS VIRTUALES 
RETRASO EN EL PROCESO DE CONTRATACIÓN
AFECTACIÓN DE LA IMAGEN INSTITUCIONAL
</t>
  </si>
  <si>
    <t xml:space="preserve">REGISTRAR  LOS DATOS CORRECTOS DEL PROCESO DE CONTRATACIÓN EN EL SECOP II 
VERIFICAR QUE LA DOCUMENTACIÓN ESTÉ COMPLETA PREVIO A SU CARGUE EN EL SECOP II 
</t>
  </si>
  <si>
    <t>N.A</t>
  </si>
  <si>
    <t xml:space="preserve">Leve </t>
  </si>
  <si>
    <t>Muy baja 12%</t>
  </si>
  <si>
    <t>Moderado (60%)</t>
  </si>
  <si>
    <t>baja 29%</t>
  </si>
  <si>
    <t>Mayor 75%</t>
  </si>
  <si>
    <t>mayor 75%</t>
  </si>
  <si>
    <t>Baja 36%</t>
  </si>
  <si>
    <t>Catastrofico</t>
  </si>
  <si>
    <t>Rara vez (1)</t>
  </si>
  <si>
    <t>Mayor%</t>
  </si>
  <si>
    <t>alta</t>
  </si>
  <si>
    <t>Software implementado para la Automatización de Indicadores
Consolidado Semestral Matriz de Indicadores de Gestión</t>
  </si>
  <si>
    <t xml:space="preserve">Automatización y Estandarización del Software para el reporte y seguimiento al Plan de Mejoramiento Institucional
ESTRATEGIA PROMOCION DE LA CULTURA DE LA AUTOGESTION, AUTORREGULACION Y AUTOCONTROL
</t>
  </si>
  <si>
    <t>Avance del Plan de Trabajo para la Automatización y estandarización del SOFTWARE
Estrategia implementada</t>
  </si>
  <si>
    <t>Ejecución del Plan del de Trabajo de Implementación del SOFTWARE SIG-FPS</t>
  </si>
  <si>
    <t>Ejecución del Plan de Trabajo</t>
  </si>
  <si>
    <t>Solicitud y seguimiento porparte de la Oficina Asesora de Planeación y Sistemas de las necesidades de bienes y servicios para vigencias futur
Actualización del procedimiento Tramite de Vigencias Futuras
Retroalimentación con los procesos sobre el tramite de las Vigecias futura</t>
  </si>
  <si>
    <t>Circular 
Procedimiento Vigencias Futuras
Registros de Asistencia</t>
  </si>
  <si>
    <t>01/06/2022
01/04/2022
01/06/2022</t>
  </si>
  <si>
    <t>30/06/2022
30/09/2022
31/12/2022</t>
  </si>
  <si>
    <t xml:space="preserve">Ejecutar campañas de sensibilización y charlas al personal encargado de la disposición de residuos sobre el almacenamiento, rotulado y entrega de residuos peligrosos, especiales (Toners, luminarias) </t>
  </si>
  <si>
    <t>Registros de Asistencia</t>
  </si>
  <si>
    <t xml:space="preserve">Realizar la inclusion de criterios ambientales al manual de contratacion y supervision. </t>
  </si>
  <si>
    <t>Solicitud actualización Manual de contratacion y supervisionn</t>
  </si>
  <si>
    <t>Incluir en la formulación del PIGA 2023, Actividades especificas para las sedes</t>
  </si>
  <si>
    <t>PIGA 2023 con actividades para las sedes</t>
  </si>
  <si>
    <t xml:space="preserve">1. Registrar  en la Matriz centralizada los requerimientos de los usuarios de manera permanente.
2. Realizar seguimiento diario y distribución a los Ing, de soporte los requerimientos recibidos para su gestión y solucion
3.  Generar reporte semanal del listado de casos que se vencieron con número de caso, responsable, estado, tiempo transcurrido en la solución de los casos y la acción que se ejecutará para prevenir que vuelva a suceder en el futuro.
</t>
  </si>
  <si>
    <t>Matriz centralizada
Matriz centralizada
INFORME DE CASOS ANALIZADOS</t>
  </si>
  <si>
    <t xml:space="preserve">Actualizar semanalmente la base de datos de cuentas personales, de acuerdo a las novedades presentadas en el boletín diario de almacén, traslado de funcionarios, entrega de cargos y terminación de contrato de los funcionarios.
Mediante el contrato de prestacion de servicios establecer la obligación de la actualización y control de las cuentas personales
En el momento de realizar inventario de cuentas personales; o en el caso que un funcionario o contratista realiza devolución de los bienes asignados, y alguno o todos los elementos no están físicamente, se adopta por los siguiente: 1, Buscar el bien en toda la Entidad. 2. Solicitar al funcionario reponer el bien. 3. Solicitar al funcionario la denuncia de la perdida. 4, Gestionar ante la aseguradora la reposición del Bien.
</t>
  </si>
  <si>
    <t>Base de datos de cuentas personales
Contrato de prestacion de servicios
formato (APGSADADFO02) "Reintegro de elementos", Denuncio y reposición del bien ante la aseguradora</t>
  </si>
  <si>
    <t xml:space="preserve">Asegurar  todos los bienes muebles e inmuebles de propiedad de la entidad
</t>
  </si>
  <si>
    <t>Polizas</t>
  </si>
  <si>
    <t xml:space="preserve"> El lider del proceso de Seguimiento y Evaluación Independiente realiza el Seguimiento mensual al Plan Anual de Auditorias basado en Riesgos con el fin de asegurar la presentación de Informes en los términos de Ley.
</t>
  </si>
  <si>
    <t>Informe mensual de seguimiento</t>
  </si>
  <si>
    <t xml:space="preserve">De manera trimestral,  se realizan las  Conciliaciones entre procesos
</t>
  </si>
  <si>
    <t>Formato de Conciliación</t>
  </si>
  <si>
    <t xml:space="preserve">
Establecer un nuevo punto de control en el procedimiento Sustitución Pensional a beneficiarios  donde se verifique mensualmente los tramites surtidos por cada uno de los abogados sustanciadores, teniendo en cuenta la meta asignada por abogado.
EL FUNCIONARIO O CONTRATISTA ASIGNADO DEL PROCESO DE PRESTACIONES ECONOMICAS, CADA TRIMESTRE CONTROLAR LOS TIEMPOS DE LOS TRAMITES QUE SE LE ASIGNAN A LOS FUNCIONARIOS SUSTANCIADORES, MEDIANTE LA PRESENTACION DE INFORMES. EN CASO DE ENCONTRAR INCUMPLIMIENTO EN LOS TIEMPOS DE RESPUESTA A LOS TRAMITES, NOTIFICA AL SUSTANCIADOR VIA CORREO ELECTRONICO LA DEMORA CON EL FIN DE DAR CUMPLIMIENTO EN LOS TERMINOS LEGALES.
</t>
  </si>
  <si>
    <t>actualización de procedimiento
Informes</t>
  </si>
  <si>
    <t>A DEMANDA SE REALIZA EL ESTUDIO JURIDICO PARA EL RECONOCIMIENTO DE LAS PRESTACIONES ECONÓMICAS 
MENSUALMENTE VERIFICACIÓN DE LOS CAMBIOS DE NORMATIVIDAD LEGAL</t>
  </si>
  <si>
    <t>Actos Administrativos
Normograma actualizado</t>
  </si>
  <si>
    <t xml:space="preserve">Implementar un plan de contingencia que permita contar con la información digital, correspondiente a las nóminas e historia laborales de las vigencias 1992 al 2009
Implementar un plan de trabajo con el propósito de digitalizar los documentos que se encuentren archivados en las historias laborales
 De manera trimestral, se inspeccionaran los archivos en custodia de GTH, con el fin de detectar, las causas internas y externas (Ambientales, biológicas, químicas, mecánicas) que conducen a la perdida y/o deterioro de  la información.
</t>
  </si>
  <si>
    <t>Base de datos nomina, historias laborales vigencia 1992-2009
Base de datos de Digitalización de la información
Acta</t>
  </si>
  <si>
    <t>Realizar auditoria interna al Subsistema de Gestion de la Seguridad y Salud en el Trabajo</t>
  </si>
  <si>
    <t>Informe de auditoria interna al Subsistema de Gestion de la Seguridad y Salud en el Trabajo</t>
  </si>
  <si>
    <t xml:space="preserve">El Responsable del proceso de Gestión Documental realiza seguimiento semestral de la correcta administración de los archivos de gestión del FPS-FNC. 
El Responsable del proceso de Gestión Documental lidera el seguimiento con ocasión de la supervisión técnica en la ejecución e implementación de los instrumentos archivisticos realizado por Archivos del Estado y UT Archivos 2019.
</t>
  </si>
  <si>
    <t>Formato diligenciado Seguimiento a los Archivos de Gestión
Informe de Ejecución</t>
  </si>
  <si>
    <t xml:space="preserve">El Resposable del Proceso de Gestión Documental verifica las transferencias documentales 
El Resposable del Proceso de Gestión Documental Diligenciar el Formato Unico de Inventario Documental del Archivo Central
</t>
  </si>
  <si>
    <t>FUID Firmado
Formato Diligenciado</t>
  </si>
  <si>
    <t xml:space="preserve">Cada vez que se vaya a realizar un saneamiento, Se realiza el estudio de titulos de los Bienes Inmuebles
</t>
  </si>
  <si>
    <t>Informe</t>
  </si>
  <si>
    <t>1. Seguimiento al envió de información por parte de los contratistas para determinar oportunidad y calidad
2. Reunión semestral para revisar con contratistas la calidad y oportunidad de la información reportada</t>
  </si>
  <si>
    <t>Informe de presentación de información por parte de los contratista de servicios de salud
Actas de reunión de retroalimentación de calidad y oportunidad entrega de información</t>
  </si>
  <si>
    <t>Llevar un registro de las PQRSD en una base de datos de Excel para tener el control de las mismas
Enviar correos a los procesos recordando las PQRDS que están pendiente de respuesta</t>
  </si>
  <si>
    <t>FORMATO DE REPORTE MENSUAL DEL REGISTRO Y SEGUIMIENTO DE PETICIONES, QUEJAS, RECLAMOS SUGERENCIAS Y/O FELICITACIONES, DENUNCIAS (PQRS-D) POR DEPENDENCIAS
Correos electronicos - FORMATO DE REPORTE MENSUAL DEL REGISTRO Y SEGUIMIENTO DE PETICIONES, QUEJAS, RECLAMOS SUGERENCIAS Y/O FELICITACIONES, DENUNCIAS (PQRS-D) POR DEPENDENCIAS</t>
  </si>
  <si>
    <t xml:space="preserve">
Capacitación o socialización en atención al usuario
Trimestralmente se genera un informe que muestra la satisfacción al ciudadano frente a la orientación brindada a traves de los canales de comunicación habilitados
</t>
  </si>
  <si>
    <t>Registros de asistencia - correos elctronicos
Informe Trimestral</t>
  </si>
  <si>
    <t xml:space="preserve">Verifica y realiza llamadas  telefónicas y enviar correos electrónicos  a los deudores sobre los cuales no se logró recaudo en etapa de cartera con el fin invitarlos a que paguen la deuda. 
Evidencia: Base de datos 
</t>
  </si>
  <si>
    <t>Base de datos</t>
  </si>
  <si>
    <t xml:space="preserve">
1. Mesas de trabajo con entidades estatales con el fin de llegar a un acuerdo para suscribir los convenios interadministrativos
2. Cada vez que se realice un convenio interadministrativo y se suministre la información se realizara la actualización y depuración de las bases de datos
</t>
  </si>
  <si>
    <t>1. Listas de asistencia a las mesas de trabajo con las entidades estatales / Plan de Trabajo
2. Bases actualizadas conforme al cruce de información realizado</t>
  </si>
  <si>
    <t xml:space="preserve">1. Realizar capacitación al Grupo de cobro coactivo sobre Derechos de petición y los insumos necesarios para dar respuesta a los mismos.
</t>
  </si>
  <si>
    <t>Link de videollamada / registro de asistencia</t>
  </si>
  <si>
    <t xml:space="preserve">1. Decretar de manera oportuna las medidas cautelares sobre los procesos que tengan ejecutoriadas sus etapas previas al cobro coactivo, y de esta manera coaccionar al deudor para el pago 
2. Revisión de los expedientes para determinar las etapas procesales pendientes de respuesta 
3. Dar respuesta al derecho de contradicción interpuesto por el ejecutado.
</t>
  </si>
  <si>
    <t xml:space="preserve">Actos administrativos de decreto de medidas cautelares
Base de datos de cobro coactivo actualizada con las etapas procesales resueltas
Actos administrativos de respuesta
</t>
  </si>
  <si>
    <t xml:space="preserve">
REALIZAR LA VERIFICACIÓN MENSUAL DE LOS DATOS DE LA PUBLICACIÓN REGISTRADA EN EL SECOP II, CON FUNDAMENTO EN LA BASE DE CONTRATACIÓN 
</t>
  </si>
  <si>
    <t xml:space="preserve">
FORMATO DE VERIFICACIÓN DE LA PUBLICACIÓN DE CONTRATOS EN SECOP Y RUES CÓD. CÓDIGO: APAJUOAJFO33 DILIGENCIADO MENSUALMENTE
</t>
  </si>
  <si>
    <t>01/0+AH25:AI324/2022</t>
  </si>
  <si>
    <t>Gestión de Prestaciones Económicas</t>
  </si>
  <si>
    <t>Optimizar los trámites de prestaciones económicas a través de la página web  y del sistema de nomina con la actualización de software.</t>
  </si>
  <si>
    <t>DOFA</t>
  </si>
  <si>
    <t>Subsistema Gestión de Calidad</t>
  </si>
  <si>
    <t>Aplicar el MIGPEDPEFO12
Formulario único solicitud de prestaciones económicas en línea</t>
  </si>
  <si>
    <t>Plan de Acción Implementado</t>
  </si>
  <si>
    <t>Gestión TICs</t>
  </si>
  <si>
    <t>Plan Estratégico Institucional</t>
  </si>
  <si>
    <t>Direccionamiento Estratégico</t>
  </si>
  <si>
    <t>Asignación de recursos de inversión por parte del DNP y ministerio de hacienda 2021-2022 para el fortalecimiento de la gestión administrativa y tecnológica</t>
  </si>
  <si>
    <t>Realizar informe  de ejecución del Plan Estratégico de Tecnologías de la Información y las Comunicaciones –PETIC</t>
  </si>
  <si>
    <t>Informes</t>
  </si>
  <si>
    <t>Gestión de Servicios de Salud</t>
  </si>
  <si>
    <t>Implementar un Sistema de Gestión del Riesgo poblacional con base en la Caracterización Poblacional que permita orientar las atenciones con base en los riesgos identificados</t>
  </si>
  <si>
    <t>Identificación de Usuarios con Diagnostico de Hipertensión Arterial hTA con cifras tensionales controladas</t>
  </si>
  <si>
    <t xml:space="preserve">
Socializar y sensibilizar a los usuarios sobre la implementación del Formulario Único</t>
  </si>
  <si>
    <t>Gestión Talento Humano</t>
  </si>
  <si>
    <t>Mejora de diseños y metodología para la gestión de Talento Humano por parte del DAFP.</t>
  </si>
  <si>
    <t>Consolidar la Estrategia de los mejores por Colombia</t>
  </si>
  <si>
    <t>1) Plan de acción para fortalecer la implementación de la política de Excelencia los mejores por Colombia
2) Ejecución  del 100% de las actividades trazadas en el plan de acción de la Política de Excelencia los mejores por Colombia, para la implementación durante e I semestre de 2022.</t>
  </si>
  <si>
    <t>Secretaria General /Gestión Talento Humano</t>
  </si>
  <si>
    <t>Medición y Mejora</t>
  </si>
  <si>
    <t>Sistematización y automatización del proceso de medición.</t>
  </si>
  <si>
    <t>Automatizar el Sistema Integrado de Gestión</t>
  </si>
  <si>
    <t xml:space="preserve"> Ejecutar el 100%  de las actividades programadas en el  Plan de acción Automatización del Sistema Integrado de gestión</t>
  </si>
  <si>
    <t>Contratación de servicios especializados para fortalecer las medidas de seguridad informática</t>
  </si>
  <si>
    <t>1) Actualizar el  Plan de Seguridad y Privacidad  de la Información
2)  Ejecutar el 100% de las actividades del  Plan de Seguridad y Privacidad  de la Información trazadas para el 1er S 2022</t>
  </si>
  <si>
    <t xml:space="preserve">Plan de Seguridad y Privacidad de la Información actualizado y ejecutado </t>
  </si>
  <si>
    <t>Red de capacitaciones interinstitucional por parte de entidades públicas.</t>
  </si>
  <si>
    <t xml:space="preserve">
Realizar capacitación a los funcionarios de atención al ciudadano sobre temáticas que mejoren la prestación del servicio de acuerdo a lo programado en el PIC
</t>
  </si>
  <si>
    <t>Capacitación a los Funcionarios</t>
  </si>
  <si>
    <t>Plan Anticorrupción y Atención al Ciuadadano</t>
  </si>
  <si>
    <t xml:space="preserve">DIRECCIONAMIENTO ESTRATEGICO </t>
  </si>
  <si>
    <t xml:space="preserve"> Disminución del consumo de papel debido a la implementación de herramientas tecnológicas colaborativas </t>
  </si>
  <si>
    <t>SUBSISTEMA DE GESTION AMBEINTAL</t>
  </si>
  <si>
    <t>Realizar 2 campañas educativas semestral de  sensibilización para el buen uso adecuado del papel enmarcado en la política cero papel.</t>
  </si>
  <si>
    <t xml:space="preserve">1) CAMPAÑA EDUCATIVA #1 REALIZADA
2)  CAMPAÑA EDUCATIVA #2 REALIZADA  </t>
  </si>
  <si>
    <t xml:space="preserve">GIT Talento Humano, Oficina Asesora de Planeación y Sistemas. </t>
  </si>
  <si>
    <t>PIGA</t>
  </si>
  <si>
    <t xml:space="preserve">Socializar   la Política Cero Papel  con el fin de concientizar a los colaboradores del Fondo en cuanto al uso adecuado del papel. </t>
  </si>
  <si>
    <t xml:space="preserve">SOCIALIZACIONES DE LA POLITICA CERO PAPEL REALIZADAS </t>
  </si>
  <si>
    <t xml:space="preserve">Seguimiento  del consumo de papel cada trimestre con base  al plan de austeridad </t>
  </si>
  <si>
    <t>SEGUIMIENTO DE CONSUMO DE PAPEL REALIZADOS</t>
  </si>
  <si>
    <t>GIT Servicios Administrativos</t>
  </si>
  <si>
    <t>Formular y ejecutar estrategia para el área de gestión documental y funcionarios que manejen documentos físicos y estipulen la Política Cero Papel.</t>
  </si>
  <si>
    <t xml:space="preserve">ESTRATEGIA IMPLEMENTADA </t>
  </si>
  <si>
    <t xml:space="preserve"> Oficina Asesora de Planeación y Sistemas y Gestión Documental</t>
  </si>
  <si>
    <t>1) Mejora de la imagen de la entidad a través de la implementación de temas ambientales en la gestión institucional
2)  Alianzas estratégicas para el apoyo en la implementación del subsistema de gestión ambiental con entidades distritales expertas y nacionales en gestión ambiental</t>
  </si>
  <si>
    <t>Realizar la campaña sembraton a nivel nacional para los colaboradores y funcionarios de la entidad para conmemorar el dia del arbol.</t>
  </si>
  <si>
    <t xml:space="preserve">CAMPAÑA SEMBRATON REALIZADA </t>
  </si>
  <si>
    <t xml:space="preserve"> Oficina Asesora de Planeación y Sistemas</t>
  </si>
  <si>
    <t xml:space="preserve">PLAN DE MANEJO DE RIESGOS Y OPORTUNIDADES </t>
  </si>
  <si>
    <t xml:space="preserve">Realizar las entregas de residuos peligrosos, especiales (Toners y Pilas, raees) a los gestores autorizados </t>
  </si>
  <si>
    <t xml:space="preserve">ENTREGA DE RESIDUOS PELIGROSOS  A LOS ENTES ENCARGADOS </t>
  </si>
  <si>
    <t xml:space="preserve"> Oficina Asesora de Planeación y Sistemas Y GIT Servicios Administrativos</t>
  </si>
  <si>
    <t>Realizar la respectiva entregas de los residuos aprovechables a la fundación tapas para sanar</t>
  </si>
  <si>
    <t>ENTREGA DE RESIDUOS APROVECHABLES A LOS ENTES ENCARGADOS</t>
  </si>
  <si>
    <t xml:space="preserve">Ejecutar campaña de recoleccion de botellas pet´s en la entidad para llevar a cabo la realizacion del arbol mas grande del mundo en material reciclado,con apoyo del ministerio de medio ambiente </t>
  </si>
  <si>
    <t>ARBOL CON MATERIAL RECICLADO</t>
  </si>
  <si>
    <t>Ejecutar campaña de sensibilización para el personal de la entidad sobre el manejo adecuado de los puntos ecologicos,  talleres de jardines verticales y  eco iluminacion navideña.</t>
  </si>
  <si>
    <t xml:space="preserve">CAMPAÑA DE SENSIBILIZACION </t>
  </si>
  <si>
    <r>
      <rPr>
        <sz val="7"/>
        <color rgb="FF000000"/>
        <rFont val="Times New Roman"/>
        <family val="1"/>
      </rPr>
      <t xml:space="preserve"> </t>
    </r>
    <r>
      <rPr>
        <sz val="11"/>
        <color rgb="FF000000"/>
        <rFont val="Arial Narrow"/>
        <family val="2"/>
      </rPr>
      <t>Formación y competencias de servidores públicos, contratistas y colaboradores en temáticas ambientales</t>
    </r>
    <r>
      <rPr>
        <sz val="10"/>
        <color rgb="FF000000"/>
        <rFont val="Arial Narrow"/>
        <family val="2"/>
      </rPr>
      <t>.</t>
    </r>
  </si>
  <si>
    <t xml:space="preserve">Realizar socialización semestral de los PON AMBIENTALES de Emergencia Ambiental y conocimiento del KIT AMBIENTAL que posee la entidad </t>
  </si>
  <si>
    <t>SOCIALIZACION REALIZADA</t>
  </si>
  <si>
    <t>Socialización de manual integral Política ambiental semestral y objetivos ambientales de la entidad</t>
  </si>
  <si>
    <t xml:space="preserve">SOCIALIZACION DEL MANUAL DEL SISTEMA INTEGRADO DE GESTIO N SIG-MIPG </t>
  </si>
  <si>
    <t>Efectuar la conmemoración del día mundial del medio ambiente a través del desarrollo de la Semana Ambiental,  (primera semana del mes de junio).</t>
  </si>
  <si>
    <t xml:space="preserve">CONMEMORACIO SEMANA AMBIENTAL REALIZADA </t>
  </si>
  <si>
    <t xml:space="preserve"> Oficina Asesora de Planeación y Sistemas Y GIT Talento Humano </t>
  </si>
  <si>
    <t>A través de diferentes juegos didácticos se  sensibilizaran y educaran  a los colaboradores con el fin de mitigar el inadecuado uso de los "PUNTOS PIGA "</t>
  </si>
  <si>
    <t>SENSIBILIZACION DE LOS PUNTOS PIGA REALIZADA</t>
  </si>
  <si>
    <t>Coordinar, publicar las piezas comunicativas referentes  a las celebraciones y conmemoraciones ambientales.</t>
  </si>
  <si>
    <t>PUBLICACION DE PIEZAS COMUNICATIVAS REALIZADAS POR LOS CORREOS</t>
  </si>
  <si>
    <t>Socializar y poner en practica  la estrategia de educación ambiental : "cuidar nuestro medio ambiente desde nuestras oficinas y hogares"</t>
  </si>
  <si>
    <t xml:space="preserve">SOCIALIZAR EL PROGRAMA SENSIBILIZACION Y EDUCACION AMBIENTAL REALIZADA </t>
  </si>
  <si>
    <t xml:space="preserve"> Desarrollar una jornada de sensibilización y fortalecimiento a la oficina asesora jurídica y GIT Servicios administrativos en temas de Compras Públicas Sostenibles.</t>
  </si>
  <si>
    <t xml:space="preserve">JORNADA DE SENCIBILIZACION REALIZADA </t>
  </si>
  <si>
    <t>Gestion Talento Humano</t>
  </si>
  <si>
    <t>Compromiso de los Directivos de la entidad con la mejora continua del SGSST</t>
  </si>
  <si>
    <t>Subsistema Seguridad y Salud en el trabajo</t>
  </si>
  <si>
    <t xml:space="preserve">•	Se aprobó contrato con el proveedor de Emermédica S.A Servicios de Ambulancia Prepagados, con el objetivo de Prestar los servicios de salud en la modalidad presencial en caso de alguna emergencia en las ciudades de Bogotá, Barranquilla, Santa Marta, Cartagena, Bucaramanga, Cali y Medellín; para los funcionarios y usuarios 
•	Se generaron los recursos para adquisición de elementos de emergencia (camillas rígidas, botiquines) en todas las sedes a nivel nacional.
•	Se generan espacios acondicionados para que los funcionarios realicen actividad física de forma continua y segura </t>
  </si>
  <si>
    <t xml:space="preserve">1.	Facturas mensuales de prestación de servicios
2.	Facturas de compra de elementos, evidencias de instalación en las sedes  
3.	Adecuación física para gimnasio del FPS  </t>
  </si>
  <si>
    <t>GIT Talento Humano y Responsable del Sistema de gestion SST</t>
  </si>
  <si>
    <t>Enero de 2022</t>
  </si>
  <si>
    <t>Diciembre del 2022</t>
  </si>
  <si>
    <t>Apoyo y asesoría de la ARL; para el desarrollo
de las actividades de SST</t>
  </si>
  <si>
    <t>Se elabora cronograma de actividades a ejecutar  en prevencion con la ARL POSITIVA</t>
  </si>
  <si>
    <t xml:space="preserve">•	Plan de trabajo con ARL positiva
•	Listas de asistencia 
•	Seguimiento cumplimiento indicador actividades programadas /actividades ejecutadas </t>
  </si>
  <si>
    <t xml:space="preserve">Responsable del Sistema de gestion </t>
  </si>
  <si>
    <t>junio de 2022</t>
  </si>
  <si>
    <t>Se realizo la respectiva formulacion de actividades del Plan de Gestion Ambiental PIGA, para las sedes vigencia 2023. LINK EVIDENCIA: https://drive.google.com/drive/u/0/folders/1U_U2zopIiNag_Pnh8AValwwd4VonYZtX</t>
  </si>
  <si>
    <t xml:space="preserve">Se realizaron las campañas educativas para la sensibilizacion para el buen uso del papel, enmarcado a la politica cero papel. Lik evidencia: https://drive.google.com/drive/folders/1DTOHPzFjFtoIJmAkVBPDiGCsnOxLs64f </t>
  </si>
  <si>
    <t xml:space="preserve">Se realizo socializacion de la politica cero papel para los colaboradores y funcionarios del FPS. LIN EVIDENCIA : https://drive.google.com/drive/folders/1DTOHPzFjFtoIJmAkVBPDiGCsnOxLs64f </t>
  </si>
  <si>
    <t>Se realizo el respectivo seguimiento al consumo de papel para el segundo y tercer trimestre en el plan de austeridad en el gasto publico. Link evidencia: https://drive.google.com/drive/folders/1DTOHPzFjFtoIJmAkVBPDiGCsnOxLs64f</t>
  </si>
  <si>
    <t xml:space="preserve">Se realiza capacitacion cero papel para los funcionarios y contratistas del FPS. LINK EVIDENCIA: https://drive.google.com/drive/u/0/folders/1U_U2zopIiNag_Pnh8AValwwd4VonYZtX </t>
  </si>
  <si>
    <t xml:space="preserve">Esta actividad no se puedo ejecutar por cuestiones de logistica e inconvenientes con el miniambiente , pero cabe resaltar que para conmemorar el dia del arbvol se realizo una actividad de ECOSELFIE 2022. LINK evidencia: https://drive.google.com/drive/u/0/folders/1U_U2zopIiNag_Pnh8AValwwd4VonYZtX </t>
  </si>
  <si>
    <t xml:space="preserve">Para el segundo semestre se realizo la respectiva entrega de residuos peligrosos "luminarias" a los gestores encargados. Link evidencia: https://drive.google.com/drive/folders/1DTOHPzFjFtoIJmAkVBPDiGCsnOxLs64f </t>
  </si>
  <si>
    <t xml:space="preserve">Para el segundo semestre no se realizaron entregas de residuos aprovechable debido a que no se contaba con estos residuos </t>
  </si>
  <si>
    <t>N/A</t>
  </si>
  <si>
    <t xml:space="preserve">Se realizo con sactisfaccion la campaña de recoleccion de botellas pet´s e donde se le dio un reconocimiento a la persona que tuviera cantidad de botellas. LINK EVIDENCIA: https://drive.google.com/drive/u/0/folders/1U_U2zopIiNag_Pnh8AValwwd4VonYZtX </t>
  </si>
  <si>
    <t xml:space="preserve">Se realizaron la capacitacion sobre el buen manejo de los residuos en los puntos ecologicos, y el taller de ecoiluminacion. Link evidencia: https://drive.google.com/drive/u/0/folders/1U_U2zopIiNag_Pnh8AValwwd4VonYZtX </t>
  </si>
  <si>
    <t>Se ejecuto la socializacion de los Pon Ambientales y el Kit Ambiental a los colaboradores del FPS. Link: https://drive.google.com/drive/u/0/folders/1U_U2zopIiNag_Pnh8AValwwd4VonYZtX</t>
  </si>
  <si>
    <t xml:space="preserve">Se realizo la socializacion de los objetivos ambientales de la entidad. Link:   https://drive.google.com/drive/u/0/folders/1U_U2zopIiNag_Pnh8AValwwd4VonYZtX  </t>
  </si>
  <si>
    <t xml:space="preserve">Actividad realizada en el primer semestre </t>
  </si>
  <si>
    <t xml:space="preserve">Se realizo la sencibilizacion de los puntos ecologicos a los colaboradores del fondo. Link evidencia: https://drive.google.com/drive/u/0/folders/1U_U2zopIiNag_Pnh8AValwwd4VonYZtX </t>
  </si>
  <si>
    <t>Se realizaron las respectivas piezas comunicativas sobre las celebraciones en conmemoracion ambientales. Link evidencia: https://drive.google.com/drive/u/0/folders/1U_U2zopIiNag_Pnh8AValwwd4VonYZtX.</t>
  </si>
  <si>
    <t xml:space="preserve">Se realiza pieza infografica para el cuidado de nuestro medio ambiente en nuestras oficinas y hogares. Link evidencia: https://drive.google.com/drive/u/0/folders/1U_U2zopIiNag_Pnh8AValwwd4VonYZtX </t>
  </si>
  <si>
    <t xml:space="preserve">Se realiza la respectiva sencibilizacion a los encargados de las compras publicas sostenibles: link evidencia: https://drive.google.com/drive/u/0/folders/1U_U2zopIiNag_Pnh8AValwwd4VonYZtX </t>
  </si>
  <si>
    <t>Se realizo consulta al aplicativo sireci el 20 de diciembre de 2022 .
Se realizo envio a los responsables sobre el reporte de avances con las respectivas fechas y las respectivas indicaciones para el reporte
Evidencia: https://drive.google.com/drive/folders/1bzXh2K_2W-jIJY3aoQz4BmxaZaeSELgs?usp=share_link</t>
  </si>
  <si>
    <t>La evidencia es acorde con lo reportado</t>
  </si>
  <si>
    <t>Se realizo documento anexo criterios ambientales, se realizo formulacion de ajustes al manual de actualizacion de contratacion y supervision y se solicito el dia 18de octubre a la oficina asesorea juridica estas incluisiones en la actualizacion del manual. Evidencias: https://drive.google.com/drive/folders/1b_bSRGSAENCkLdnyCUVEPuWbloCl2Kil?usp=share_link</t>
  </si>
  <si>
    <t xml:space="preserve">con corte a 31 de diciembre de 2022 se realizó el informe de seguimiento mensual del Plan anual de auditorias basado en riesgos para su cumplimiento por medio del memorando OCI - 202201010095033 del 05 de diciembre de 2022 con asunto: Seguimiento e informe al Plan Anual de Auditoría basado en riesgos del 01 de julio de 2022
al 05 de diciembre de 2022.
Evidencia: https://drive.google.com/drive/u/0/folders/1hK-XYabgBd_02ut50mRxnAdIGRv4cryv
</t>
  </si>
  <si>
    <t>1. Durante el IV Trimestre de 2022 se realizó el seguimiento de recepción de informes a través de documento: Control de entrega de informes; cada líder de Subproceso se encarga de revisar la calidad de los datos y se tramita con el prestador para el mejoramiento. 
Evidencias encontradas en el Informe - Control de entrega: https://drive.google.com/drive/u/0/folders/1viam9nyIIqXsU2DTWv1oDODcyArPkMQ2
2. En las reuniones nacionales de servicios de salud se están socializando los principales hallazgos evidenciados en los informes:
Evidencias encontradas en las actas de reunión de retroalimentación de calidad y oportunidad entrega de información: https://drive.google.com/drive/folders/1Ygp3JUKfrlgxrCpn5p_UVfTAvdr6tEQ-</t>
  </si>
  <si>
    <t>100%
100%</t>
  </si>
  <si>
    <t xml:space="preserve">En el IV trimestre de 2022, el proceso lleva un registro de las PQRSD recibidas, en el formato de PQRSD, a través del cual se realiza seguimiento y control de las mismas.
Igualmente, a través de correos electrónicos periódicos se realiza seguimiento a las PQRSD que se encuentran pendientes de cierre, a fin de lograr la oportunidad de las respuestas. 
Evidencia: https://drive.google.com/drive/u/2/folders/1D0f_BfGR4qJsu25mDzAUpuMzGjFavyCG
</t>
  </si>
  <si>
    <t>El pasado 25 de noviembre de 2022 el proceso Atención al Ciudadano y las oficinas fuera de Bogotá recibieron sensibilización frentre al servicio y trámites que brindda la Entidad, a fin de que a través de todos los canales se mantenga estandarizada la información. Así mismo, recibieron capacitación sobre protocolos de atención a personas con discapacidad.
El proceso Atención al Ciudadano elaboró el informe trimestral de satisfacción, en le cual se muestra la la percepción de los usuarios y ciudadanos frente a los servicios brindados por el FPS. 
Evidencias: https://drive.google.com/drive/u/2/folders/1D0f_BfGR4qJsu25mDzAUpuMzGjFavyCG</t>
  </si>
  <si>
    <t>100%
100%</t>
  </si>
  <si>
    <t>Se realizó capacitación a los servidores publicos del FPS-FNC sobre los temas de Gestión Documental. La evidencia se encuentra en el siguiente link:https://drive.google.com/drive/folders/1h93rZqmhwfjYf533MJo9mLwsMqhpOVWQ</t>
  </si>
  <si>
    <t>Se realizó el Formato Unico de Inventario Documental del Archivo Central- fuid-La evidencia se encuentra en el siguiente link:https://drive.google.com/drive/folders/1h93rZqmhwfjYf533MJo9mLwsMqhpOVWQ</t>
  </si>
  <si>
    <t>La supervisión tecnica e implementación de los instrumentos archivisticos se encuentra en el- Fuid-La evidencia se encuentra en el siguiente link:https://drive.google.com/drive/folders/1h93rZqmhwfjYf533MJo9mLwsMqhpOVWQ</t>
  </si>
  <si>
    <t>Se realizó  el Formato Unico de Inventario Documental- fuid.La evidencia se encuentra en el siguiente link:https://drive.google.com/drive/folders/1h93rZqmhwfjYf533MJo9mLwsMqhpOVWQ</t>
  </si>
  <si>
    <t>No se evidencia avance de transferencias documentales</t>
  </si>
  <si>
    <t>1.
2. 100%</t>
  </si>
  <si>
    <t>No se evidencia el seguimiento semestral de los archivos de gestión</t>
  </si>
  <si>
    <t>1.
2. 100%</t>
  </si>
  <si>
    <t>Actualmente se esta verificando las cuentas personales  y se contrato el Señor Ricardo Ariel Armel Evidencia https://drive.google.com/drive/u/0/folders/1sQenfbq1wTTG2xlfWEQeRQseHb7wD_BF</t>
  </si>
  <si>
    <t>1. 100%
2. 100%
3.     XXX</t>
  </si>
  <si>
    <t>No se reporta avance frente al diligenciamiento del formato de reintegro de elementos</t>
  </si>
  <si>
    <t xml:space="preserve">SE CELEBRO LA ORDEN DE COMPRA 92634 DE 2022 CELEBRADO ENTRE EL FONDO DE PASIVO SOCIAL DE FERROCARRILES NACIONALES DE COLOMBIA Y ASEGURADORA SOLIDARIA DE COLOMBIA  Y SEGUROS DEL ESTADO
 Responsabilidad Extracontractual.  65-54-101003607 
Póliza de cumplimiento estatal 65-46-101027772. Evidencia https://drive.google.com/drive/u/0/folders/1eEXldaQB8HplzpvTe2TXGZMqH2V2mpWE  </t>
  </si>
  <si>
    <t>SE CELEBRO LA ORDEN DE COMPRA 92634 DE 2022 CELEBRADO ENTRE EL FONDO DE PASIVO SOCIAL DE FERROCARRILES NACIONALES DE COLOMBIA Y ASEGURADORA SOLIDARIA DE COLOMBIA  Y SEGUROS DEL ESTADO
 Responsabilidad Extracontractual.  65-54-101003607 
Póliza de cumplimiento estatal 65-46-101027772. Evidencia https://drive.google.com/drive/u/0/folders/1eEXldaQB8HplzpvTe2TXGZMqH2V2mpWE</t>
  </si>
  <si>
    <t>Mediante contrato No. 236 de 2022 Firmado con la Firma Gestiòn y Desarrollo Se realiza la tarea de realizar 25 estudios de titulos de bienes inmuebles y adelantar Gestiones Administrativas y Juridicas para la Transferencia de Bienes Inmuebles estipulados en el articulo 63 de la Ley 105 de 1993. ver estudio previo Evidencia https://drive.google.com/drive/u/0/folders/1i43qBDgEQcC8KlmLrnIqNQaxmTubL2JT</t>
  </si>
  <si>
    <t>Dentro del periodo a reportar se realizaron 53 conciliaciones bancarias, 1 conciliaciones de glosas servicios de urgencias, 3 conciliaciones de la cuenta SCUN, y 3 conciliaciones de operaciones reciprocas con la DTN;  4 nomina de empleados; 4 conciliaciones de control rcursos de salud para un total de 71 conciliacion entre procesos realizadas.  siendo el indicador  conciliaciones realizadas /realizadas programadas. este indicador muestra que para este periodo se debian realizar 80 conciliaciones; arrojando un cumplimiento de 57 %. https://drive.google.com/drive/u/0/folders/1dzq2LbeDi0_C0mvfFDHHOg88yzti0136</t>
  </si>
  <si>
    <t xml:space="preserve">Durante el IV T-2022, Gestión de Talento Humano implemento las siguietes acciones para el control del riesgo de gestión identificado en el proceso: 
1) Continuó la implementación de un plan de contingencia que permita contar con la información digital, correspondiente a las nóminas e historia laborales de las vigencias 1992 al 2009.
EVIDENCIA: FILA 20 - BASE DE DATOS EXPEDIENTES GTH  1992-2009
2) Dio continuiad al plan de trabajo con el propósito de digitalizar los documentos que se encuentren archivados en las historias laborales.
EVIDENCIA:  FILA 20-  ACTA DE INSPECCIÓN DE ARCHIVOS GTH IV T-2022
3) Realizó inspección a  los archivos en custodia de GTH, con el fin de detectar, las causas internas y externas (Ambientales, biológicas, químicas, mecánicas) que conducen a la perdida y/o deterioro de  la información.
EVIDENCIA: FILA 20-  ACTA DE INSPECCIÓN DE ARCHIVOS GTH IV T-2022
https://drive.google.com/drive/u/0/folders/1vP0w4AUVohfsfslc6dFtcTtAz8WS_i5p
</t>
  </si>
  <si>
    <t>100%
100%
100%</t>
  </si>
  <si>
    <t>Se realizo soporte oportuno a los requerimientos optenidos por la mesa de ayuda (http://soporte.fps.gov.co), el cual en el I semestre se atendieron 924 casos, se encuentra en estado cerrados.
EVIDENCIAS: https://drive.google.com/drive/folders/1c9nt04NextA_nDb86oya__zcwNxO1eeq
ARCHIVO: "ESTADISTICAS DE LOS CASOS.xlsx"</t>
  </si>
  <si>
    <t>1. Durante el semestre II del 2022 se registraron  en la Matriz centralizada los requerimientos de los usuarios de manera permanente.Evidencia en:
https://drive.google.com/drive/folders/1c9nt04NextA_nDb86oya__zcwNxO1eeq
2) Se realizó seguimiento diario y distribución a los Ing, de soporte los requerimientos recibidos para su gestión y solucion. MAtriz de soporte y correos de seguimiento de casos
EVIDENCIA: https://drive.google.com/drive/folders/1c9nt04NextA_nDb86oya__zcwNxO1eeq
3).Se realizo el informe de casos analizados:donde se encontro que:
Se realizó soporte oportuno a los requerimientos recibidos a través de la mesa de ayuda (http://soporte.fps.gov.co), el cual en el año fueron atendidos 1.371 requerimientos. 
De los cuales en el II semestre se atendieron 447 casos cerrados y quedan 12 casos abiertos en proceso.                     EVIDENCIAS: https://drive.google.com/drive/folders/1c9nt04NextA_nDb86oya__zcwNxO1eeq
ARCHIVO: "ESTADISTICAS DE LOS CASOS.xlsx"</t>
  </si>
  <si>
    <t>100%
100%
100%</t>
  </si>
  <si>
    <t xml:space="preserve">En el GIT Prestaciones Económicas semanalmente  se lleva a cabo el control y seguimiento de los tiempos de respuesta de los tramites allegados al proceso y asignados segun sea el caso a cada abogado sustanciador mediante la matriz de control de tramites. Este seguimiento se consolida trimestralmente y se evidecia en el link: https://drive.google.com/drive/u/0/folders/1U8O1CU0xFdga3K3WAkXXxd6AmdjrL3yZ </t>
  </si>
  <si>
    <t>Se ha dado respuesta al 100% de las solicitudes realizando en cada uno de ellos el adecuado estudio  juridico para su reconocmiento o negación. Se evidencia en el link: https://drive.google.com/drive/u/0/folders/140vIjav8IvNyYFFOgfUltVTyQH4NJgxg
Se actualiza mensualmente el normograma de acuerdo a los requerimientos y necesidades del GIT Prestaciones Económicas. Evidencia https://drive.google.com/drive/u/0/folders/140vIjav8IvNyYFFOgfUltVTyQH4NJgxg</t>
  </si>
  <si>
    <t>Se ha dado respuesta al 100% de las solicitudes realizando en cada uno de ellos el adecuado estudio  juridico para su reconocmiento o negación. Evidencia https://drive.google.com/drive/u/0/folders/1I1Bx5rK8vtWdi6idpEyFCb5nR1SIFbo2</t>
  </si>
  <si>
    <t xml:space="preserve">Se estableció un punto de control al procedimiento Sustitución Pensional a Beneficiarios y se encuentra en proceso de socialización con el GIT Prestaciones Económicas. Evidencia: https://drive.google.com/drive/u/0/folders/1U8O1CU0xFdga3K3WAkXXxd6AmdjrL3yZ 
En el GIT Prestaciones Económicas semanalmente  se lleva a cabo el control y seguimiento de los tiempos de respuesta de los tramites allegados al proceso y asignados segun sea el caso a cada abogado sustanciador mediante la matriz de control de tramites. Este seguimiento se consolida trimestralmente y se evidecia en el link: https://drive.google.com/drive/u/0/folders/1U8O1CU0xFdga3K3WAkXXxd6AmdjrL3yZ </t>
  </si>
  <si>
    <t>1. 18%
2. 100%</t>
  </si>
  <si>
    <t>No se evidencia avance frente a varificación de los canbios de normatividad</t>
  </si>
  <si>
    <t xml:space="preserve">1. Con corte a 31 de diciembre de 2022, se avanzó 0% en la actividad Automatizar la medición de los indicadores de gestión de la entidad por medio del Software SIG-FPS, debido a que los indicadores van a ser modificados en su totalidad teniendo en cuenta el nuevo periodo de planeación estratégica 2023-2026. Por tanto, una vez se configure la nueva planeación estratégica será posible la automatización de los nuevos indicadores para la entidad
2. Con corte a 31 de diciembre de 2022, se avanzó 100% en la actividad seguimiento y verificación semestralmente a los reportes de los Indicadores de Gestión. Las evidencias pueden ser consultadas en:
https://intranet.fps.gov.co/documentos-sig 01 PLANES INSTITUCIONALES Y SEGUIMIENTOS, ADMINISTRACIÓN DE INDICADORES 2022.
</t>
  </si>
  <si>
    <t xml:space="preserve">0%
100%
</t>
  </si>
  <si>
    <t>La evidencia es acorde con lo reportado, no se presento avance frente a la automatizaciñon del software-indicadores</t>
  </si>
  <si>
    <t>1. Con corte a 31 de diciembre de 2022, se avanzó 72% en la actividad Automatización y Estandarización del Software para el reporte y seguimiento al Plan de Mejoramiento Institucional 
Las evidencias pueden ser consultadas en el aplicativo https://fps.pensemos.com/suitevepru/base/client?soa=6&amp;_sveVrs=963220220303&amp;
También se puede consulta el estado de avance del proyecto relacionado con el modulo de mejoras en la ruta: https://drive.google.com/drive/u/1/folders/1Jt3J1qclRvILj8s6tfyGsHvqc-aWMDNQ
2. Se realizaron las actividades  de la ESTRATEGIA PROMOCION DE LA CULTURA DEL AUTOCONTROL,AUTORREGULACION Y AUTOGESTION radicado OPS-202201200001164 , se realizaron socializacion de piezas comunicativas , se realizo una capacitacion y se realizo la aplicacion  de encuesta sobre apropiacion de conceptos y se realiza informe.
Evidencias:  https://drive.google.com/drive/folders/1vbVho-uW9v4ufPH10DDABCV2FF2sff7y?usp=share_link</t>
  </si>
  <si>
    <t>1. 72%
2. 100%</t>
  </si>
  <si>
    <t>La evidencia es acorde, sin embargo esta actividad debio ejecutarse en diciembre en un 100%</t>
  </si>
  <si>
    <r>
      <rPr>
        <b/>
        <sz val="11"/>
        <color theme="1"/>
        <rFont val="Calibri"/>
        <family val="2"/>
      </rPr>
      <t xml:space="preserve">Actividad 1: </t>
    </r>
    <r>
      <rPr>
        <sz val="11"/>
        <color theme="1"/>
        <rFont val="Calibri"/>
        <family val="2"/>
      </rPr>
      <t xml:space="preserve">En el periodo objeto de reporte se ha llevado a cabo la implementación del webservice con confemaras en aras de establecer un motor de busqueda de los procesos concursales. Actualmente se esta a la espera del analisis de la información por el área de planeación reportada en el II trimestre. Asi mismo, se han establecido comunicaciones telefonicas con SUPERSOCIEDADES , SUPERSALUD Y MINISTERIO DE HACIENDA, quienes brindaron los siguientes links https://servicios.supersociedades.gov.co/barandaVirtual/#!/app/dashboard, https://www.supersalud.gov.co/es-co/nuestra-entidad/cifras-y-estadisticas, Reestructuración de Pasivos en las Entidades Territoriales (minhacienda.gov.co) para buscar las entidades que se encuentran en proceso concursal. </t>
    </r>
    <r>
      <rPr>
        <b/>
        <sz val="11"/>
        <color theme="1"/>
        <rFont val="Calibri"/>
        <family val="2"/>
      </rPr>
      <t>Actividad 2:</t>
    </r>
    <r>
      <rPr>
        <sz val="11"/>
        <color theme="1"/>
        <rFont val="Calibri"/>
        <family val="2"/>
      </rPr>
      <t xml:space="preserve"> En el periodo objeto de reporte se han consultado las paginas web de SUPERSOCIEDADES, SUPERSALUD Y MINISTERIO DE HACIENDA y con este insumo se actualizo la base de datos "matriz concursales 2022", en la cual se registraron el estado de los procesos concursales que tiene vigentes la entidad. </t>
    </r>
    <r>
      <rPr>
        <b/>
        <sz val="11"/>
        <color theme="1"/>
        <rFont val="Calibri"/>
        <family val="2"/>
      </rPr>
      <t xml:space="preserve">Evidencia: </t>
    </r>
    <r>
      <rPr>
        <sz val="11"/>
        <color theme="1"/>
        <rFont val="Calibri"/>
        <family val="2"/>
      </rPr>
      <t>https://drive.google.com/drive/u/0/folders/18VMc82tRSyWb9jEJY23StzSSPiQDs3uU</t>
    </r>
  </si>
  <si>
    <r>
      <rPr>
        <b/>
        <sz val="11"/>
        <color theme="1"/>
        <rFont val="Calibri"/>
        <family val="2"/>
      </rPr>
      <t>ACTIVIDAD 1: 95</t>
    </r>
    <r>
      <rPr>
        <sz val="11"/>
        <color theme="1"/>
        <rFont val="Calibri"/>
        <family val="2"/>
      </rPr>
      <t xml:space="preserve">%      </t>
    </r>
    <r>
      <rPr>
        <b/>
        <sz val="11"/>
        <color theme="1"/>
        <rFont val="Calibri"/>
        <family val="2"/>
      </rPr>
      <t xml:space="preserve">ACTIVIDAD 2: </t>
    </r>
    <r>
      <rPr>
        <sz val="11"/>
        <color theme="1"/>
        <rFont val="Calibri"/>
        <family val="2"/>
      </rPr>
      <t>100%</t>
    </r>
  </si>
  <si>
    <t>Se remitieron al área de Cobro Coactivo los expedientes respecto de los cuales no se obtuvo pago y se efectuó la imputación de pago de 2 de las obligaciones de las obligaciones que cancelaron la obligación , quedando 1 pendiente a la espera de la celebración de un acuerdo de pago. Evidencias: https://drive.google.com/drive/u/0/folders/1fLqukhyr6j0zaaijoakCECUfXov1pX0y</t>
  </si>
  <si>
    <r>
      <t xml:space="preserve">En el periodo objeto de reporte se realizaron x capacitaciones al Grupo de cobro coactivo sobre Derechos de petición y los insumos necesarios para dar respuesta a los mismos. </t>
    </r>
    <r>
      <rPr>
        <b/>
        <sz val="11"/>
        <color theme="1"/>
        <rFont val="Calibri"/>
        <family val="2"/>
      </rPr>
      <t>Evidencia:</t>
    </r>
    <r>
      <rPr>
        <sz val="11"/>
        <color theme="1"/>
        <rFont val="Calibri"/>
        <family val="2"/>
      </rPr>
      <t xml:space="preserve"> https://drive.google.com/drive/u/0/folders/17we-ByZgFLbSrCqV6WpJv3_umUkIomIa</t>
    </r>
  </si>
  <si>
    <r>
      <t xml:space="preserve">En el periodo objeto de reporte se proyectaron 5 acto administrativos que resuelve recursos de contradicción interpuestos por el ejecutado y se proyectaron 27 actos administrativos que decretan medidas cautelares.  </t>
    </r>
    <r>
      <rPr>
        <b/>
        <sz val="11"/>
        <color theme="1"/>
        <rFont val="Calibri"/>
        <family val="2"/>
      </rPr>
      <t>Evidencia:</t>
    </r>
    <r>
      <rPr>
        <sz val="11"/>
        <color theme="1"/>
        <rFont val="Calibri"/>
        <family val="2"/>
      </rPr>
      <t xml:space="preserve"> https://drive.google.com/drive/u/0/folders/15Mve-7Ly4Lvb8EgKzOkoOGjcWGixuvDH HOJAS "AUTOS ISS Y AUTOS FPS"  RESUEVE EXCEPCIONES Y MEDIDAS</t>
    </r>
  </si>
  <si>
    <t>Se verificó el registro correcto de los datos de los procesos contractuales en el SECOP II, encontrando que tanto la información como la documentación es correcta, veraz y asepquible para el publico en general, como evidencia se encuentra la plataforma SECOP II (https://www.colombiacompra.gov.co/secop/consulte-en-el-secop-ii) y evidencias cagadas en el Drive: https://drive.google.com/drive/folders/1Oul8Z8VSvo_7_blUav3mvWQNPjxpluPE?usp=sharing</t>
  </si>
  <si>
    <t>Se realizó la verificación mensual de la publicación de los contratos en SECOP II como evidencia se encuentra la plataforma SECOP II (https://www.colombiacompra.gov.co/secop/consulte-en-el-secop-ii) y evidencias cagadas en el Drive: https://drive.google.com/drive/folders/1Oul8Z8VSvo_7_blUav3mvWQNPjxpluPE?usp=sharing</t>
  </si>
  <si>
    <t xml:space="preserve">Se remitío el padado 15 de julio correo electrónico donde se dan a conocer lineamientos para la radicación de las necesidades de trámite de Vigencias Futuras.
Evidencias:https://drive.google.com/drive/u/0/folders/1Mnapj2dedXF3-4JFu0VJABzV1ATVf0JC
Se realizó la actualizacion del procedimiento ESDESOPSPT12 TRÁMITE DE VIGENCIAS FUTURAS el cual fue aprobado por el Comité Institucional de Gestión y Desempeño y adoptado mediante Resolución 1926 del 30/12/2022 Sesión  16/2022 TRD:  120.2.9. ACTA DE COMITE DE GESTION Y DESEMPEÑO
https://drive.google.com/drive/folders/116uYYLPxM_wY42Ut4AmHs8mAuMZm6t7t
Durante el trámite de VF se realizó retroalimemtación a los procesos cuando los cálculos,  tiempo venian erroneos, incompleta la documentación  y anexos 
TRD: 120.4. ANTEPROYECTO DE PRESUPUESTO INSTITUCIONAL 
https://drive.google.com/drive/folders/12Q1BthfEaf_6E1zEvQzcyIDLkZBBYgtO
</t>
  </si>
  <si>
    <t xml:space="preserve">
100%
 100%
100%
</t>
  </si>
  <si>
    <r>
      <rPr>
        <b/>
        <sz val="11"/>
        <color theme="1"/>
        <rFont val="Arial Narrow"/>
        <family val="2"/>
      </rPr>
      <t>Con corte a 31 de diciembre de 2022, el avance cosolidado es de 84%:</t>
    </r>
    <r>
      <rPr>
        <sz val="11"/>
        <color theme="1"/>
        <rFont val="Arial Narrow"/>
        <family val="2"/>
      </rPr>
      <t xml:space="preserve">
1) Se realizó PLAN PARA LA AUTOMATIZACIÓN del SIG,  Las evidencias pueden ser consultadas en:
A. ruta para ingresar a la plataforma: https://fps.pensemos.com/suiteve/base/client?soa=4
2)  Al 30 de junio de 2022, el plan de acción trazado para la automatización del Sistema Integrado de Gestión  se ha ejecutado en un 39% equivalente al 97,5 % de lo programado para el 1ER semestre; dado que se ha incluido la información del modulo administrador, 30 indicadores para medirlos objetivos de la entidad mediante la metodología de BSC  y se de dio inicio a  la creación del módulo de planes.
B. Ruta pantallazo de la ejecución en el software sig FPS: https://drive.google.com/drive/u/1/folders/1zQAvuz0CFqEuhWtr7b4OCVagWzJof7lF
C. https://drive.google.com/drive/u/1/folders/1_WCI_ONoZ-iKqprDSNz-Tk6naRSwA4BM2)
 Con corte a 31 de diciembre de 2022, se avanzó un 55% de los resultados esperados para el segundo semestre de 2022. Los avances están relacionados con los módulos de riesgos; donde se parametrizaron las  matrices de riesgo, clases de controles , factores de riesgo y parámetros de los riesgos. en cuanto al modulo de mejoras; se desarrolló avances en la parametrización de los flujos de operación del modulo y sus atributos personalizados y en el mimos sentido en el modulo de documentos  y un registro en el modulo BSC de los objetivos correspondientes al plan estratégico 2018 - 2022
El avance parcial se presentó debido a que se le dio prioridad a las actividades de: 
1. preparación de la auditoria externa con el ente certificador ICONTEC
2. Atender la auditoria externa del ente certificador ICONTEC
3. Atender los requerimientos posteriores  la auditoria como la gestión de las no conformidades para establecer las acciones a ejecutar en el plan de mejoras.
Las evidencias pueden ser consultadas en:
https://drive.google.com/drive/u/1/folders/1TJwoztz4Fl4yYUO5Ksc8GtAcxT-Fm9aO</t>
    </r>
  </si>
  <si>
    <t>Durante el IV Trimestre de 2022 se realizó reunion nacional de servicios de salud, donde se sociliza los principale hallazgos evidenciados en los informes por parte de los Contratistas de Servicio de Salud. 
En la reunión se retroalimenta la calidad y la oportunidad de la información
Evidencias encontradas: 
https://drive.google.com/drive/u/2/folders/1YxrxKmiO0uwxbIgtqZlSz-2BbeHl8Gcj
https://drive.google.com/drive/u/2/folders/1H5GP8TuEXq5utmA310mhJuZd85hohJ3f</t>
  </si>
  <si>
    <t>Las evidencias muestran que los controles establecidos fueron ejecutados</t>
  </si>
  <si>
    <t xml:space="preserve">A) Dentro de la MATRIZ DE SEGUIMIENTO RUTA CEREBRO CARDIO VASCULAR y PROGRAMA DE NEFROPROTECCIÓN, se realiza el seguimiento permanente a los pacientes con diagnóstico de Hipertensión Arterial Alta - HTA controlados, con corte de noviembre del 2022. 
Evidencias encontradas: https://drive.google.com/drive/u/0/folders/1udsjFpzGEnDUfbqu5WLrg8H7kiJ1chvD
B) Prestaciones Económicas: El GIT Prestaciones Económicas y la OPS se encuentran llevando a cab las pruebs del Formulario Unico Web para su implementación. De acuerdo al Plan de Trabajo establecido se encuentra en la etapa de integración de la web y el aplicativo ORFEO. En le IV Trimestre  el GIT Prestaciones Economicas establecio la estrategia para la medición de la percepción de beneficios de los usuarios que hagan uso de la herramienta dispuesta en la pagina web para radicar sus solicitudes y trámites. La evidencia se encuentra en el Drive: https://drive.google.com/drive/u/0/folders/1-aX-6HFmAQWXG4SwGXWDelsiwwrurIwd
Donde se encuentra el informe detallado por división
Cumplimiento del 100% de monitoreo y seguimiento a través de indicadores de la ruta cardiocerebrocascular y metabólica teniendo en cuenta la meta establecida. 
</t>
  </si>
  <si>
    <t>A) 100%
B) 69%</t>
  </si>
  <si>
    <t>Las evidencias corresponden a la ejecución reportada de la acción de mejora y de su producto. Durante la vigencia 2023 se continuará con la implementación del Formulario único web.</t>
  </si>
  <si>
    <t>Para el IV trimestre se ejecuto las respectivas campañas de socializacion al personal encargado de la disposicion de los residuos peligrosos "lista de asistencia y se realizo las  entregas de residuos peligoros "luminarias" a los gestotres encargados link evidencia: https://drive.google.com/drive/u/2/folders/1U_U2zopIiNag_Pnh8AValwwd4VonYZtX</t>
  </si>
  <si>
    <r>
      <rPr>
        <b/>
        <sz val="11"/>
        <color theme="1"/>
        <rFont val="Calibri"/>
        <family val="2"/>
      </rPr>
      <t>OPS análiza lo siguiente:</t>
    </r>
    <r>
      <rPr>
        <sz val="11"/>
        <color theme="1"/>
        <rFont val="Calibri"/>
        <family val="2"/>
      </rPr>
      <t xml:space="preserve"> A pesar de que se relacionaron los links de las capacitaciónes y se aportaron documentos donde se relacionan los derechos de petición, se requiere que las capacitaciones se soporten con lista de asistencia a eventos. Se solicita al proceso de Gestión Cobro que envíe dichos listados.
</t>
    </r>
    <r>
      <rPr>
        <b/>
        <sz val="11"/>
        <color theme="1"/>
        <rFont val="Calibri"/>
        <family val="2"/>
      </rPr>
      <t>Gestión Cobro responde los siguiente:</t>
    </r>
    <r>
      <rPr>
        <sz val="11"/>
        <color theme="1"/>
        <rFont val="Calibri"/>
        <family val="2"/>
      </rPr>
      <t xml:space="preserve"> No se generaron en su momentos el listado de asistencia y actualmente el grupo capacitado no cuenta con contrato vigente para suscribir los mismos. La evidencia reportada soporta la actividad desarrollada.
</t>
    </r>
    <r>
      <rPr>
        <b/>
        <sz val="11"/>
        <color theme="1"/>
        <rFont val="Calibri"/>
        <family val="2"/>
      </rPr>
      <t>OPS concluye:</t>
    </r>
    <r>
      <rPr>
        <sz val="11"/>
        <color theme="1"/>
        <rFont val="Calibri"/>
        <family val="2"/>
      </rPr>
      <t xml:space="preserve"> La evidencia es acorde con lo reportado.</t>
    </r>
  </si>
  <si>
    <r>
      <rPr>
        <b/>
        <sz val="11"/>
        <color theme="1"/>
        <rFont val="Calibri"/>
        <family val="2"/>
      </rPr>
      <t>Actividad 1: Luego OPS concluye:</t>
    </r>
    <r>
      <rPr>
        <sz val="11"/>
        <color theme="1"/>
        <rFont val="Calibri"/>
        <family val="2"/>
      </rPr>
      <t xml:space="preserve"> La evidencia es acorde con lo reportado teniendo en cuenta que el proceso argumenta lo siguiente: "De acuerdo a la observacion de la actividad 1, se informa que no se cuenta con listados de asistencia a mesas de trabajo, toda vez que como se menciono en el desarrollo de la actividad las mismas no se llevaron a cabo. S adjunta una constancia de correo electronico donde se solicita el analisis de la analisis de la información del WEB SERVICE por el área de planeación. Finalmente se informa que no se considera necesario realizar un plan de trabajo, cuando la actividad esta en proceso de culminación".
</t>
    </r>
    <r>
      <rPr>
        <b/>
        <sz val="11"/>
        <color theme="1"/>
        <rFont val="Calibri"/>
        <family val="2"/>
      </rPr>
      <t>Actividad 2:</t>
    </r>
    <r>
      <rPr>
        <sz val="11"/>
        <color theme="1"/>
        <rFont val="Calibri"/>
        <family val="2"/>
      </rPr>
      <t xml:space="preserve"> La evidencia es acorde con lo reportado</t>
    </r>
  </si>
  <si>
    <r>
      <t xml:space="preserve">OPS manifiesta: Si bien dentro de las evidencias relacionan la Base de datos de cobro coactivo actualizada con las etapas procesales resueltas, no se evidencian los actos administrativos de decreto de medidas cautelares ni los Actos administrativos de respuesta. Se solicita al proceso de gestión cobro enviar dichos actos administrativos.
</t>
    </r>
    <r>
      <rPr>
        <b/>
        <sz val="11"/>
        <color theme="1"/>
        <rFont val="Calibri"/>
        <family val="2"/>
      </rPr>
      <t>Gestión Cobro manifiesta:</t>
    </r>
    <r>
      <rPr>
        <sz val="11"/>
        <color theme="1"/>
        <rFont val="Calibri"/>
        <family val="2"/>
      </rPr>
      <t xml:space="preserve"> De acuerdo a la observacion, se entrego la base de autos iss y fps que contienen el reporte de los actos administrativos de decreto de medidas cautelares y Actos administrativos de respuesta, para que sean consultados con el filtro  RESUEVE EXCEPCIONES Y MEDIDAS. Actualmente no se cuenta con las copias de estos actos administrativos a la mano, razon por la cual se debe solicitar copia del proceso a ARCHIVOS DEL ESTADO para extraer estas piezas procesales, tramite que se demora aproximandamente de una a dos semanas. No se remite copia de las mismas, teniendo en cuenta el plazo que dio el grupo de planeación fue de medio dia. En caso de insistir con el referido soporte, requerimos su apoyo en ampliar el plazo otorgado.
</t>
    </r>
    <r>
      <rPr>
        <b/>
        <sz val="11"/>
        <color theme="1"/>
        <rFont val="Calibri"/>
        <family val="2"/>
      </rPr>
      <t>OPS consluye:</t>
    </r>
    <r>
      <rPr>
        <sz val="11"/>
        <color theme="1"/>
        <rFont val="Calibri"/>
        <family val="2"/>
      </rPr>
      <t xml:space="preserve"> que la evidencia es acorde con lo reportado de acuerdo a los argumentos del proceso.</t>
    </r>
  </si>
  <si>
    <t>Durante el IV trimestre del año 2022, se continuó con el adelanto de citaciones, requiriendo a treinta y un Entidades deudoras  por concepto de cuotas partes pensionales de concurrencia del extinto ISS y del FPS.FNC, respecto de las cuales se continuó con la gestión comercial mediante llamadas telefónicas para lograr en contacto directo con las mismas, a fin de obtener el recaudo de las obligaciones que se le imputan. Así mismo se recibieron expedientes de los cuales se emitió la primera citación.  Evidencias Cobro Persuasivo, seguimiento de las CXC del ISS y del FPS, y seguimiento registro control de llamadas: https://drive.google.com/drive/folders/13337scaFex23g_iPsJ_umMTb0iaJTOQq.</t>
  </si>
  <si>
    <r>
      <t xml:space="preserve">En el periodo objeto de reporte se han consultado las paginas web de SUPERSOCIEDADES, SUPERSALUD Y MINISTERIO DE HACIENDA   https://servicios.supersociedades.gov.co/barandaVirtual/#!/app/dashboard, https://www.supersalud.gov.co/es-co/nuestra-entidad/cifras-y-estadisticas, Reestructuración de Pasivos en las Entidades Territoriales (minhacienda.gov.co)  y con este insumo se actualizo la base de datos "matriz concursales 2022", en la cual se registraron el estado de los procesos concursales que tiene vigentes la entidad. </t>
    </r>
    <r>
      <rPr>
        <b/>
        <sz val="11"/>
        <color theme="1"/>
        <rFont val="Calibri"/>
        <family val="2"/>
      </rPr>
      <t xml:space="preserve">Evidencia: </t>
    </r>
    <r>
      <rPr>
        <sz val="11"/>
        <color theme="1"/>
        <rFont val="Calibri"/>
        <family val="2"/>
      </rPr>
      <t>https://drive.google.com/drive/u/0/folders/18VMc82tRSyWb9jEJY23StzSSPiQDs3uU</t>
    </r>
  </si>
  <si>
    <r>
      <t xml:space="preserve">En el periodo objeto de reporte se radicaron 66 PQRS y fueron asignadas a los contratistas de cobro coactivo  para su trámite respectivo en los tiempos correspondientes de Ley. Asi mismo se solicitaron 118 liquidaciones a la Subdirección Financiera y se proyectaron 45 memorandos internos a Contabilidad, cartera, presupuesto y secretaria general en aras de obtener los insumos necesarios para dar respuesta a los derechos de peticion </t>
    </r>
    <r>
      <rPr>
        <b/>
        <sz val="11"/>
        <color theme="1"/>
        <rFont val="Calibri"/>
        <family val="2"/>
      </rPr>
      <t>Evidencia:</t>
    </r>
    <r>
      <rPr>
        <sz val="11"/>
        <color theme="1"/>
        <rFont val="Calibri"/>
        <family val="2"/>
      </rPr>
      <t xml:space="preserve"> https://drive.google.com/drive/u/0/folders/17we-ByZgFLbSrCqV6WpJv3_umUkIomIa</t>
    </r>
  </si>
  <si>
    <r>
      <t xml:space="preserve">En el periodo objeto de reporte se validaron que 137 procesos tuvieran sus etapas debidamente ejecutorias previa expedición de los actos administrativos. </t>
    </r>
    <r>
      <rPr>
        <b/>
        <sz val="11"/>
        <color theme="1"/>
        <rFont val="Calibri"/>
        <family val="2"/>
      </rPr>
      <t>Evidencia:</t>
    </r>
    <r>
      <rPr>
        <sz val="11"/>
        <color theme="1"/>
        <rFont val="Calibri"/>
        <family val="2"/>
      </rPr>
      <t xml:space="preserve"> https://drive.google.com/drive/u/0/folders/15Mve-7Ly4Lvb8EgKzOkoOGjcWGixuvDH HOJAS "AUTOS ISS Y AUTOS FPS"                             </t>
    </r>
  </si>
  <si>
    <t xml:space="preserve">.1 En el cuarto trimestre de 2022 se realizó la totalidad de seguimiento a todos los procesos judiciales de la entidad a través de los informes mensuales de abogados  100%
https://drive.google.com/drive/u/0/folders/1V3kO2bSoRIQx2Kig4jif-wEVtXBNjeto.2. Se verifica los perfiles de lo abogados de Defensa Juducual que sean idoneos para ejercer una defebnsa tecnica. como evidencia se encuentra la plataforma SECOP II (https://www.colombiacompra.gov.co/secop/consulte-en-el-secop-ii)
3.Realizar oportunamente el reparto de las peticiones y/o requerimientos para dar respuesta en los términos regulados en la ley 
Solicitar oportunamente los insumos a las áreas misionales y de apoyo de la entidad, con el fin de dar respuesta oportuna. Para el IV Trimestre del año 2022 se recepcionaron 266 acciones de tutela, las cuales fueron contestadas en su totalidad.34Referente a los Procesos Administrativos Sancionatios, interpuestos por la Superintendencia Nacional de Salud, durante el IV Trimestre de 2022 NO se recepciona ninguno, por ende no se remiten respuestas.
La evidencia se encuentra en el siguiente link: https://drive.google.com/drive/folders/13ih3MhkwoxvVuNTo16-wvkdEbevXLwST?usp=share_link 
</t>
  </si>
  <si>
    <t>Es este caso se concluye que este seguimiento no aplica debido a que el riesgo con la ejecución de los controles queda en un nivel bajo, por lo cual no existen acciones de tratamiento que apoyen los controles establecidos.</t>
  </si>
  <si>
    <t xml:space="preserve">Con corte a 31-12-2022, no se realizaron revisiones tecnicas  de solicitud de creación, modificación o eliminación de indicador y a la hoja de vida del indicador. Lo anterior teniendo en cuenta que el total de indicadores culminaban su vida de medición de acuerdo con la PLANEACIÓN ESTRATEGICA INSTITUCIONAL 2018-2022, al corte 31-12-2022  y por tanto no fue necesario realizar modificaciones de los indicadores en el periodo reportado. En tal caso se reporta un avance de 100% 
Las evidencias pueden ser consultadas en:
https://drive.google.com/drive/u/0/folders/1R0aMkFh2iiwiSjqFUoqYN_lkwjIw-06I
</t>
  </si>
  <si>
    <r>
      <t xml:space="preserve">1. Con corte a 31 de diciembre de 2022, se avanzó en la vigencia 2022 un  72% en la actividad de Sistematización y automatización del proceso de medición. Lo anterior teniendo en cuenta los avances en los módulos de mejoras, riesgos, BSC,  planes y riesgos.
</t>
    </r>
    <r>
      <rPr>
        <b/>
        <sz val="11"/>
        <color theme="1"/>
        <rFont val="Calibri"/>
        <family val="2"/>
      </rPr>
      <t xml:space="preserve">Nota: </t>
    </r>
    <r>
      <rPr>
        <sz val="11"/>
        <color theme="1"/>
        <rFont val="Calibri"/>
        <family val="2"/>
      </rPr>
      <t xml:space="preserve">El resultado porcentual se halla promediando los resultados de primer semestre y segundo semestre 2022.
Las evidencias pueden ser consultadas en el aplicativo https://fps.pensemos.com/suitevepru/base/client?soa=6&amp;_sveVrs=963220220303&amp;
También se puede consulta el estado de avance del proyecto relacionado con el modulo de mejoras en la ruta: 
https://drive.google.com/drive/u/0/folders/14FJkDrVwTiLolq388ByUO1LWlCGCxf0u
</t>
    </r>
  </si>
  <si>
    <t>1) Se envió a la Dirección socialización de resultados FURAG mediante memorando OCI - 202201010050683 de 28/06/2022
2) Se socializo la evaluación independiente del SCI mediante correo electronico el dia 12 de diciembre con asunto: Evaluación independiente del sistema de control interno I semestre de 2022 y se envio solicitud de publicación el dia 26-12-2022.
3) Informe de Cumplimiento del Plan de Mejoramiento Archivístico. se socializo mediante memorando OCI - 202201010065523 de fecha 2 de septiembre 2022 se envió por correo electrónico 8 de septiembre 2022 con asunto: OCI - 202201010056253
Informe de cumplimiento del plan de mejoramiento archivístico 2022. se envió a publicar 19 septiembre 2022.
4) Informe y/o Auditoria de Seguimiento al Plan Anticorrupción y Atención al Ciudadano, cuatrimestral. Se envío mediante correo electrónico asunto: Seguimiento al Plan Anticorrupción y Atención al Ciudadano II cuatrimestre 2022 de fecha 25/10/2022
5) Auditoria Seguimiento en el aplicativo SUIT - Racionalización de Tramites. Se solicito información con memorando N.202201010085363 del 18 de noviembre de 2022.
Evidencia: https://drive.google.com/drive/folders/1_FKD9ZmdDqY452npbXhBciX1KjeH63tD</t>
  </si>
  <si>
    <t>Con corte a 31 de diciembre de 2022, se avanzó un 55% de los resultados esperados para el segundo semestre de 2022. Los avances están relacionados con los módulos de riesgos; donde se parametrizaron las  matrices de riesgo, clases de controles , factores de riesgo y parámetros de los riesgos. en cuanto al modulo de mejoras; se desarrolló avances en la parametrización de los flujos de operación del modulo y sus atributos personalizados y en el mimos sentido en el modulo de documentos  y un registro en el modulo BSC de los objetivos correspondientes al plan estratégico 2018 - 2022
https://docs.google.com/spreadsheets/d/1PG-WQMdydjsKUdzS-O8wMmkUUvk8kFm7/edit#gid=1124429322</t>
  </si>
  <si>
    <t xml:space="preserve">Se remitío el padado 15 de julio correo electrónico donde se dan a conocer lineamientos para la radicación de las necesidades de trámite de Vigencias Futuras.
Evidencias:https://drive.google.com/drive/u/0/folders/1Mnapj2dedXF3-4JFu0VJABzV1ATVf0JC
Mediante correo del 05 de agosto se le informo al proceso Gestión Servios Administrativos que no se cuenta con apropiación disponible para amparar algunos serviciosl para radicar el tramite de Vf. 
El GIT de Presupuesto devuelve el trámite de solicitud de CDP y Certificaciones Vf del servicio  conectividad por falta de disponibilidad presupuestal
Adicional el Ministerio de Hacienda y Crédito Público a traves de rRadicado: 2-2022-050138 devuelve el trámite de VF en razón a que el crecimiento de la solicitud no se ajusta a los supuestos
macroeconómicos considerados para el proceso de preparación del proyecto de presupuesto de
la vigencia 2023 y mediente Radicado: 2-2022-053409 se devuelve la solicitud de autorización fundamentado en que el crecimiento de la solicitud correspondiente para los años
2024-2026 contravienen las medidas de austeridad del gasto público, al no ajustarse a los
supuestos macroeconómicos estipulados a la fecha en el Marco Fiscal de Mediano Plazo.
Evidencias:https://drive.google.com/drive/u/0/folders/1Mnapj2dedXF3-4JFu0VJABzV1ATVf0JC
</t>
  </si>
  <si>
    <t xml:space="preserve">Se revisó la matriz de valoracion de aspectos e impactos ambientales para la vigencia 2022 , realizando seguimiento a traves del PIGA: 
link : https://docs.google.com/spreadsheets/d/1zMcmyz5sajRvA-U5FsH2Gaz8gnJavk10/edit?usp=drive_web&amp;ouid=114629938502165120498&amp;rtpof=true 
se realizó seguimientos a la generacion de los residuos solidos dentro de la entidad con el formato Bitacora ESDESOPSFO30 link. : https://docs.google.com/spreadsheets/d/1Blf4aJtf0nXXjfTiSRVUwkpukmzQFfL6/edit#gid=999391202
Se remitio a traves de correo electronico  la actualización  de la normatividad ambiental vigente al encargado del normograa de la entidad 
http://intranet.fps.gov.co/documentos-sig
02. DOCUMENTOS TRANSVERSALES DEL S.I.G
NORMOGRAMA
2022
link:https://drive.google.com/drive/u/0/folders/1U_U2zopIiNag_Pnh8AValwwd4VonYZtX
</t>
  </si>
  <si>
    <t>Se realizo la respectiva formulacion de actividades del Plan de Gestion Ambiental PIGA, para las sedes vigencia 2023.el cual fue aprobado por el Comité Institucional de Gestión y Desemepeño mediante Resolución No 1926 de 30 de diciembre 2022, Acta 016.
http://intranet.fps.gov.co/documentos-sig
01. PLANES INSTITUCIONALES Y SEGUMIENTOS
PLANES
PLAN INSTITUCIONAL DE GESTION AMBIENTAL - PIGA
LINK EVIDENCIA: https://drive.google.com/drive/u/0/folders/1U_U2zopIiNag_Pnh8AValwwd4VonYZtX</t>
  </si>
  <si>
    <t>Gestionado y reportado en el plan de anticorrupcion</t>
  </si>
  <si>
    <t>Las evidencias corresponden a la ejecución reportada de la acción de mejora y de su producto. Durante la vigencia 2023 se continuará con la implementación del Formulario único web.
OPS análiza el seguimiento realizado por Prestaciones Económicas: El GIT Prestaciones Económicas y la OPS se encuentran llevando a cab las pruebs del Formulario Unico Web para su implementación. De acuerdo al Plan de Trabajo establecido se encuentra en la etapa de integración de la web y el aplicativo ORFEO. En le IV Trimestre  el GIT Prestaciones Economicas establecio la estrategia para la medición de la percepción de beneficios de los usuarios que hagan uso de la herramienta dispuesta en la pagina web para radicar sus solicitudes y trámites. La evidencia se encuentra en el Drive: https://drive.google.com/drive/u/0/folders/1-aX-6HFmAQWXG4SwGXWDelsiwwrurIwd</t>
  </si>
  <si>
    <t>Gestionado y reportado en el plan estrategico de tecnologias de la información y las comunicaciones y plan de accion</t>
  </si>
  <si>
    <t>Las evidencias corresponden a la ejecución reportada de la acción de mejora y de su producto</t>
  </si>
  <si>
    <t>Gestionado y reportado a traves del PETIC y plan de accion</t>
  </si>
  <si>
    <t>Durante el IV T-2022, Gestión de Talento Humano implemento las siguietes acciones para el control del riesgo de gestión identificado en el proceso: 
1) Continuó la implementación de un plan de contingencia que permita contar con la información digital, correspondiente a las nóminas e historia laborales de las vigencias 1992 al 2009.
EVIDENCIA: FILA 20 - BASE DE DATOS EXPEDIENTES GTH  1992-2009
2) Dio continuiad al plan de trabajo con el propósito de digitalizar los documentos que se encuentren archivados en las historias laborales.
EVIDENCIA:  FILA 20-  ACTA DE INSPECCIÓN DE ARCHIVOS GTH IV T-2022
https://drive.google.com/drive/u/0/folders/1vP0w4AUVohfsfslc6dFtcTtAz8WS_i5p</t>
  </si>
  <si>
    <t>Mediante memorando OPS - 202201200080703, con ASUNTO: Solicitud Auditoría interna al Sistema de Gestión de la Seguridad y Salud en el Trabajo, se solitó la coordinación de la respectiva auditoria. 
En el 2022 no se realizo auditoria interna del sistema de gestion.  Sin embargo, se contemplo todos los requisitos de  45001 segun auditoria con proveedor  externo que fue de ICONTEC. 
Evidencia: FILA 22- INFORME FINAL DE AUDITORIA DE CERTIFICACIÓN ICONTEC 2022
FILA 22- MEMORANDO 202201200080703.AUDITORIA INTERNA SISTEMA DE GESTION DE SEGURIDAD Y SALUD EN EL TRANAJO
https://drive.google.com/drive/u/0/folders/1vP0w4AUVohfsfslc6dFtcTtAz8WS_i5p</t>
  </si>
  <si>
    <t xml:space="preserve">Se solicita definir las fechas de ejecución de las acciones de control de riesgos ya que las establecidas no aplican para el reporte. 
En el 2022 no se realizo auditoria interna del sistema de gestion.  Sin embargo, se contemplo todos los requisitos de  45001 segun auditoria con proveedor  externo que fue de ICONTEC. 
Evidencia: 22- INFORME FINAL DE AUDITORIA DE CERTIFICACIÓN ICONTEC 2022
https://drive.google.com/drive/u/0/folders/1vP0w4AUVohfsfslc6dFtcTtAz8WS_i5p
</t>
  </si>
  <si>
    <t>1.	Durante el 2022 se llevó a cabo la ejecución del contrato con el proveedor Emermédica según los CDP y las ultimas facturas del mes de diciembre del 2022.
2.	Se realizo el proceso de adquisición de elementos de emergencia (camillas, botiquines extintores) lo que se generaron los CDP de cada uno
3.	Se realizo adecuación en el 9 piso de la entidad con diferentes elementos que  componen el gimnasio para realizar actividad física y se socialización a los funcionarios para participar 
https://drive.google.com/drive/folders/1vP0w4AUVohfsfslc6dFtcTtAz8WS_i5p?usp=share_link</t>
  </si>
  <si>
    <t xml:space="preserve">La evidencia es acorde con lo reportado y cargado en la carpeta drive </t>
  </si>
  <si>
    <t>Se ejecuto el plan anual de trabajo SST 2022 dando cuemplimiento las acitividades que se programaron V/S ejecutaron, cumpliendo con indicadores 
https://drive.google.com/drive/folders/1vP0w4AUVohfsfslc6dFtcTtAz8WS_i5p?usp=share_link</t>
  </si>
  <si>
    <t>A 31 de diciembre/2022,  la Secretaria General - GIT Gestión de Talento Humano ejecutó al 100%  del  Plan de acción para continuar la implementación de la política de Excelencia los mejores por Colombia, así:
                                                                                                                                  1) Diseño de entrevista diagnóstico de cumplimiento política "Los Mejores por Colombia", para Valorar aspectos conductuales y laborales de cada uno de los judicantes (Agosto).                                                      
2) Aplicación de Entrevista Diagnostico a los judicantes frente a la percepción y desarrollo de la Política Institucional (Agosto) 
3)  Presentación de Informe frente a resultados de entrevista diagnostico de percepción a judicantes vigencia 2022 "Los Mejores por Colombia" (Agosto).                                                                                                               4) Formuló el l Plan de acción para continuar la implementación de la política de Excelencia los mejores por Colombia vigencia 2023. (Diciembre).                                                                                                                                                                                 5) Aplicación de encuesta de percepción de judicantes 2022 frente a proceso de judicatura terminado.
Evidencias:  FILA 9 - OPORTUNIDADES -  Plan de acción Política de Excelencia los mejores por Colombia 2022
https://drive.google.com/drive/u/0/folders/1vP0w4AUVohfsfslc6dFtcTtAz8WS_i5p</t>
  </si>
  <si>
    <t>A 31 de diciembre /2022, por medio del Plan Institucional de Capacitación, el GIT Gestión Talento Humano  gestionó y realizó capacitación a  los funcionarios que brindan servicio al ciudadano, sobre las siguientes temáticas enfocadas en mejorar la prestación del servicio:
1. Equidad de género cómo avanzar hacia el respeto y la inclusión.
2.Atención a personas en condición de discapacidad física, Psicosocial y con movilidad reducida - trato digno, oportuno, respetuoso y de calidad.
3. Una mirada de la ética pública a la corrupción.
4. Jornada virtual sobre Servicio al Ciudadano.
5.Inventarios documentales. 
6.Ciudadanos en la mejora de trámites.
7. Atención a personas en condición de discapacidad, trato digno, oportuno, respetuoso y de calidad.
8. Habilidades gerenciales y de servicio.
9. Día Nacional de la Lucha contra la corrupción.
EVIDENCIAS: FILA 12 -OPORTUNIDADES capacitación - Atención al Ciudadano 2022
https://drive.google.com/drive/u/0/folders/1vP0w4AUVohfsfslc6dFtcTtAz8WS_i5p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</si>
</sst>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31"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Narrow"/>
      <family val="2"/>
    </font>
    <font>
      <b/>
      <sz val="12"/>
      <color theme="1"/>
      <name val="Arial Narrow"/>
      <family val="2"/>
    </font>
    <font>
      <sz val="11"/>
      <name val="Calibri"/>
      <family val="2"/>
    </font>
    <font>
      <sz val="10"/>
      <color theme="1"/>
      <name val="Arial Narrow"/>
      <family val="2"/>
    </font>
    <font>
      <sz val="11"/>
      <color theme="1"/>
      <name val="Arial"/>
      <family val="2"/>
    </font>
    <font>
      <b/>
      <sz val="11"/>
      <color theme="1"/>
      <name val="Arial"/>
      <family val="2"/>
    </font>
    <font>
      <b/>
      <sz val="8"/>
      <color theme="0"/>
      <name val="Arial"/>
      <family val="2"/>
    </font>
    <font>
      <sz val="11"/>
      <color theme="1"/>
      <name val="Calibri"/>
      <family val="2"/>
    </font>
    <font>
      <b/>
      <sz val="16"/>
      <color theme="1"/>
      <name val="Calibri"/>
      <family val="2"/>
    </font>
    <font>
      <b/>
      <sz val="12"/>
      <color theme="0"/>
      <name val="Arial Narrow"/>
      <family val="2"/>
    </font>
    <font>
      <b/>
      <sz val="10"/>
      <color theme="1"/>
      <name val="Calibri"/>
      <family val="2"/>
    </font>
    <font>
      <sz val="9"/>
      <color theme="0"/>
      <name val="Arial"/>
      <family val="2"/>
    </font>
    <font>
      <sz val="11"/>
      <color theme="1"/>
      <name val="Calibri"/>
      <family val="2"/>
      <scheme val="minor"/>
    </font>
    <font>
      <u/>
      <sz val="11"/>
      <color theme="10"/>
      <name val="Calibri"/>
      <family val="2"/>
      <scheme val="minor"/>
    </font>
    <font>
      <sz val="10"/>
      <name val="Arial"/>
      <family val="2"/>
    </font>
    <font>
      <sz val="10"/>
      <color theme="1"/>
      <name val="Arial"/>
      <family val="2"/>
    </font>
    <font>
      <sz val="11"/>
      <name val="Arial"/>
      <family val="2"/>
    </font>
    <font>
      <sz val="11"/>
      <color rgb="FF000000"/>
      <name val="Arial Narrow"/>
      <family val="2"/>
    </font>
    <font>
      <sz val="11"/>
      <color rgb="FF000000"/>
      <name val="Wingdings"/>
      <charset val="2"/>
    </font>
    <font>
      <sz val="7"/>
      <color rgb="FF000000"/>
      <name val="Times New Roman"/>
      <family val="1"/>
    </font>
    <font>
      <sz val="10"/>
      <color rgb="FF000000"/>
      <name val="Arial Narrow"/>
      <family val="2"/>
    </font>
    <font>
      <sz val="12"/>
      <name val="Arial"/>
      <family val="2"/>
    </font>
    <font>
      <b/>
      <sz val="11"/>
      <color theme="1"/>
      <name val="Calibri"/>
      <family val="2"/>
    </font>
    <font>
      <sz val="11"/>
      <color theme="1"/>
      <name val="Arial Narrow"/>
      <family val="2"/>
    </font>
    <font>
      <b/>
      <sz val="11"/>
      <color theme="1"/>
      <name val="Arial Narrow"/>
      <family val="2"/>
    </font>
    <font>
      <sz val="12"/>
      <color theme="1"/>
      <name val="Arial"/>
      <family val="2"/>
    </font>
    <font>
      <sz val="10"/>
      <name val="Arial Narrow"/>
      <family val="2"/>
    </font>
  </fonts>
  <fills count="12">
    <fill>
      <patternFill patternType="none"/>
    </fill>
    <fill>
      <patternFill patternType="gray125"/>
    </fill>
    <fill>
      <patternFill patternType="solid">
        <fgColor rgb="FF2E74B5"/>
        <bgColor rgb="FF2E74B5"/>
      </patternFill>
    </fill>
    <fill>
      <patternFill patternType="solid">
        <fgColor rgb="FF7F7F7F"/>
        <bgColor rgb="FF7F7F7F"/>
      </patternFill>
    </fill>
    <fill>
      <patternFill patternType="solid">
        <fgColor rgb="FF757070"/>
        <bgColor rgb="FF757070"/>
      </patternFill>
    </fill>
    <fill>
      <patternFill patternType="solid">
        <fgColor rgb="FFFFC000"/>
        <bgColor rgb="FFFFC000"/>
      </patternFill>
    </fill>
    <fill>
      <patternFill patternType="solid">
        <fgColor rgb="FF0095C8"/>
        <bgColor rgb="FF0095C8"/>
      </patternFill>
    </fill>
    <fill>
      <patternFill patternType="solid">
        <fgColor rgb="FF7B7B7B"/>
        <bgColor rgb="FF7B7B7B"/>
      </patternFill>
    </fill>
    <fill>
      <patternFill patternType="solid">
        <fgColor rgb="FF6699FF"/>
        <bgColor rgb="FF6699FF"/>
      </patternFill>
    </fill>
    <fill>
      <patternFill patternType="solid">
        <fgColor rgb="FFDEEAF6"/>
        <bgColor rgb="FFDEEAF6"/>
      </patternFill>
    </fill>
    <fill>
      <patternFill patternType="solid">
        <fgColor theme="3" tint="0.79998168889431442"/>
        <bgColor indexed="64"/>
      </patternFill>
    </fill>
    <fill>
      <patternFill patternType="solid">
        <fgColor theme="0"/>
        <bgColor indexed="64"/>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rgb="FF000000"/>
      </left>
      <right style="thin">
        <color rgb="FF000000"/>
      </right>
      <top/>
      <bottom/>
      <diagonal/>
    </border>
  </borders>
  <cellStyleXfs count="6">
    <xf numFmtId="0" fontId="0" fillId="0" borderId="0"/>
    <xf numFmtId="9" fontId="16" fillId="0" borderId="0" applyFont="0" applyFill="0" applyBorder="0" applyAlignment="0" applyProtection="0"/>
    <xf numFmtId="0" fontId="17" fillId="0" borderId="0" applyNumberFormat="0" applyFill="0" applyBorder="0" applyAlignment="0" applyProtection="0"/>
    <xf numFmtId="0" fontId="3" fillId="0" borderId="0"/>
    <xf numFmtId="0" fontId="2" fillId="0" borderId="0"/>
    <xf numFmtId="9" fontId="2" fillId="0" borderId="0" applyFont="0" applyFill="0" applyBorder="0" applyAlignment="0" applyProtection="0"/>
  </cellStyleXfs>
  <cellXfs count="130">
    <xf numFmtId="0" fontId="0" fillId="0" borderId="0" xfId="0"/>
    <xf numFmtId="0" fontId="7" fillId="0" borderId="9" xfId="0" applyFont="1" applyBorder="1" applyAlignment="1">
      <alignment horizontal="center" vertical="center"/>
    </xf>
    <xf numFmtId="0" fontId="8" fillId="0" borderId="0" xfId="0" applyFont="1" applyAlignment="1">
      <alignment wrapText="1"/>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0" xfId="0" applyFont="1"/>
    <xf numFmtId="0" fontId="10" fillId="3" borderId="9"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7" borderId="9" xfId="0" applyFont="1" applyFill="1" applyBorder="1" applyAlignment="1">
      <alignment horizontal="center" vertical="center" textRotation="90" wrapText="1"/>
    </xf>
    <xf numFmtId="0" fontId="10" fillId="7" borderId="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9" xfId="0" applyFont="1" applyFill="1" applyBorder="1" applyAlignment="1">
      <alignment vertical="center" wrapText="1"/>
    </xf>
    <xf numFmtId="0" fontId="10" fillId="6" borderId="9" xfId="0" applyFont="1" applyFill="1" applyBorder="1" applyAlignment="1">
      <alignment horizontal="center" vertical="center" wrapText="1"/>
    </xf>
    <xf numFmtId="0" fontId="11" fillId="0" borderId="9" xfId="0" applyFont="1" applyBorder="1"/>
    <xf numFmtId="0" fontId="13" fillId="8" borderId="9" xfId="0" applyFont="1" applyFill="1" applyBorder="1" applyAlignment="1">
      <alignment horizontal="center" vertical="center" wrapText="1"/>
    </xf>
    <xf numFmtId="0" fontId="8" fillId="0" borderId="9" xfId="0" applyFont="1" applyBorder="1" applyAlignment="1">
      <alignment vertical="center"/>
    </xf>
    <xf numFmtId="0" fontId="12" fillId="0" borderId="9" xfId="0" applyFont="1" applyBorder="1" applyAlignment="1">
      <alignment vertical="center" wrapText="1"/>
    </xf>
    <xf numFmtId="0" fontId="10" fillId="5" borderId="13" xfId="0" applyFont="1" applyFill="1" applyBorder="1" applyAlignment="1">
      <alignment horizontal="center" vertical="center" wrapText="1"/>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18" fillId="0" borderId="15" xfId="2" applyFont="1" applyFill="1" applyBorder="1" applyAlignment="1" applyProtection="1">
      <alignment horizontal="center" vertical="center" wrapText="1"/>
      <protection locked="0"/>
    </xf>
    <xf numFmtId="0" fontId="18" fillId="0" borderId="15" xfId="2" applyFont="1" applyFill="1" applyBorder="1" applyAlignment="1" applyProtection="1">
      <alignment vertical="center" wrapText="1"/>
      <protection hidden="1"/>
    </xf>
    <xf numFmtId="0" fontId="19" fillId="0" borderId="16" xfId="0" applyFont="1" applyBorder="1" applyAlignment="1" applyProtection="1">
      <alignment horizontal="justify" vertical="center" wrapText="1"/>
      <protection locked="0"/>
    </xf>
    <xf numFmtId="0" fontId="19" fillId="0" borderId="16" xfId="0" applyFont="1" applyBorder="1" applyAlignment="1" applyProtection="1">
      <alignment horizontal="center" vertical="center" textRotation="90" wrapText="1"/>
      <protection locked="0"/>
    </xf>
    <xf numFmtId="0" fontId="19" fillId="10" borderId="17" xfId="0" applyFont="1" applyFill="1" applyBorder="1" applyAlignment="1" applyProtection="1">
      <alignment horizontal="center" vertical="center" wrapText="1"/>
      <protection locked="0"/>
    </xf>
    <xf numFmtId="0" fontId="19" fillId="0" borderId="16" xfId="0" applyFont="1" applyBorder="1" applyAlignment="1" applyProtection="1">
      <alignment horizontal="justify" vertical="center" wrapText="1"/>
      <protection hidden="1"/>
    </xf>
    <xf numFmtId="0" fontId="8" fillId="0" borderId="15" xfId="3" applyFont="1" applyBorder="1" applyAlignment="1" applyProtection="1">
      <alignment horizontal="center" vertical="center" wrapText="1"/>
      <protection hidden="1"/>
    </xf>
    <xf numFmtId="0" fontId="19" fillId="0" borderId="15" xfId="0" applyFont="1" applyBorder="1" applyAlignment="1" applyProtection="1">
      <alignment horizontal="justify" vertical="center" wrapText="1"/>
      <protection hidden="1"/>
    </xf>
    <xf numFmtId="0" fontId="8" fillId="0" borderId="15" xfId="0" applyFont="1" applyBorder="1" applyAlignment="1">
      <alignment wrapText="1"/>
    </xf>
    <xf numFmtId="0" fontId="19" fillId="0" borderId="15" xfId="0" applyFont="1" applyBorder="1" applyAlignment="1" applyProtection="1">
      <alignment horizontal="justify" vertical="center" wrapText="1"/>
      <protection locked="0"/>
    </xf>
    <xf numFmtId="0" fontId="19" fillId="0" borderId="15" xfId="0" applyFont="1" applyBorder="1" applyAlignment="1" applyProtection="1">
      <alignment horizontal="center" vertical="center" textRotation="90" wrapText="1"/>
      <protection locked="0"/>
    </xf>
    <xf numFmtId="0" fontId="19" fillId="10" borderId="15" xfId="0" applyFont="1" applyFill="1" applyBorder="1" applyAlignment="1" applyProtection="1">
      <alignment horizontal="center" vertical="center" wrapText="1"/>
      <protection locked="0"/>
    </xf>
    <xf numFmtId="0" fontId="3" fillId="0" borderId="15" xfId="0" applyFont="1" applyBorder="1" applyAlignment="1">
      <alignment horizontal="center" vertical="center" wrapText="1"/>
    </xf>
    <xf numFmtId="0" fontId="18" fillId="0" borderId="15" xfId="2" applyFont="1" applyFill="1" applyBorder="1" applyAlignment="1" applyProtection="1">
      <alignment horizontal="left" vertical="center" wrapText="1"/>
      <protection hidden="1"/>
    </xf>
    <xf numFmtId="0" fontId="19" fillId="0" borderId="15" xfId="0" applyFont="1" applyBorder="1" applyAlignment="1" applyProtection="1">
      <alignment vertical="center" wrapText="1"/>
      <protection locked="0"/>
    </xf>
    <xf numFmtId="0" fontId="18" fillId="0" borderId="15" xfId="2" applyFont="1" applyFill="1" applyBorder="1" applyAlignment="1" applyProtection="1">
      <alignment horizontal="center" vertical="center" wrapText="1"/>
      <protection hidden="1"/>
    </xf>
    <xf numFmtId="0" fontId="8" fillId="0" borderId="15" xfId="0" applyFont="1" applyBorder="1" applyAlignment="1" applyProtection="1">
      <alignment horizontal="justify" vertical="center" wrapText="1"/>
      <protection locked="0"/>
    </xf>
    <xf numFmtId="0" fontId="11" fillId="0" borderId="15" xfId="0" applyFont="1" applyBorder="1" applyAlignment="1">
      <alignment horizontal="center" vertical="center"/>
    </xf>
    <xf numFmtId="0" fontId="11" fillId="0" borderId="15" xfId="0" applyFont="1" applyBorder="1"/>
    <xf numFmtId="0" fontId="11" fillId="0" borderId="15" xfId="0" applyFont="1" applyBorder="1" applyAlignment="1">
      <alignment vertical="center" wrapText="1"/>
    </xf>
    <xf numFmtId="0" fontId="11" fillId="0" borderId="15" xfId="0" applyFont="1" applyBorder="1" applyAlignment="1">
      <alignment horizontal="center" vertical="center" wrapText="1"/>
    </xf>
    <xf numFmtId="0" fontId="11" fillId="0" borderId="15" xfId="0" applyFont="1" applyBorder="1" applyAlignment="1">
      <alignment horizontal="center" wrapText="1"/>
    </xf>
    <xf numFmtId="0" fontId="3" fillId="0" borderId="15" xfId="0" applyFont="1" applyBorder="1" applyAlignment="1">
      <alignment vertical="center" wrapText="1"/>
    </xf>
    <xf numFmtId="0" fontId="18" fillId="0" borderId="15" xfId="2" applyFont="1" applyFill="1" applyBorder="1" applyAlignment="1" applyProtection="1">
      <alignment vertical="center" wrapText="1"/>
      <protection locked="0"/>
    </xf>
    <xf numFmtId="0" fontId="19" fillId="0" borderId="17" xfId="0" applyFont="1" applyBorder="1" applyAlignment="1" applyProtection="1">
      <alignment horizontal="center" vertical="center" wrapText="1"/>
      <protection locked="0"/>
    </xf>
    <xf numFmtId="0" fontId="19" fillId="0" borderId="15" xfId="0" applyFont="1" applyBorder="1" applyAlignment="1" applyProtection="1">
      <alignment horizontal="center" vertical="center" wrapText="1"/>
      <protection locked="0"/>
    </xf>
    <xf numFmtId="9" fontId="18" fillId="0" borderId="16" xfId="1" applyFont="1" applyFill="1" applyBorder="1" applyAlignment="1" applyProtection="1">
      <alignment horizontal="justify" vertical="center" wrapText="1"/>
      <protection hidden="1"/>
    </xf>
    <xf numFmtId="164" fontId="19" fillId="0" borderId="15" xfId="0" applyNumberFormat="1" applyFont="1" applyBorder="1" applyAlignment="1" applyProtection="1">
      <alignment horizontal="center" vertical="center" wrapText="1"/>
      <protection locked="0"/>
    </xf>
    <xf numFmtId="164" fontId="19" fillId="0" borderId="15" xfId="0" applyNumberFormat="1" applyFont="1" applyBorder="1" applyAlignment="1" applyProtection="1">
      <alignment vertical="center" wrapText="1"/>
      <protection locked="0"/>
    </xf>
    <xf numFmtId="0" fontId="19" fillId="0" borderId="9" xfId="0" applyFont="1" applyBorder="1" applyAlignment="1">
      <alignment horizontal="left" vertical="center" wrapText="1"/>
    </xf>
    <xf numFmtId="14" fontId="11" fillId="0" borderId="15" xfId="0" applyNumberFormat="1" applyFont="1" applyBorder="1" applyAlignment="1">
      <alignment horizontal="center" vertical="center"/>
    </xf>
    <xf numFmtId="0" fontId="8" fillId="0" borderId="15" xfId="0" applyFont="1" applyBorder="1" applyAlignment="1">
      <alignment horizontal="center" vertical="center" wrapText="1"/>
    </xf>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14" fontId="11" fillId="0" borderId="9" xfId="0" applyNumberFormat="1" applyFont="1" applyBorder="1" applyAlignment="1">
      <alignment horizontal="center" vertical="center"/>
    </xf>
    <xf numFmtId="0" fontId="0" fillId="0" borderId="0" xfId="0" applyAlignment="1">
      <alignment horizontal="center" wrapText="1"/>
    </xf>
    <xf numFmtId="0" fontId="0" fillId="0" borderId="15" xfId="0" applyBorder="1" applyAlignment="1">
      <alignment horizontal="center" vertical="center"/>
    </xf>
    <xf numFmtId="0" fontId="0" fillId="0" borderId="15" xfId="0" applyBorder="1" applyAlignment="1">
      <alignment horizontal="center" vertical="center" wrapText="1"/>
    </xf>
    <xf numFmtId="0" fontId="20" fillId="11" borderId="15" xfId="0" applyFont="1" applyFill="1" applyBorder="1" applyAlignment="1">
      <alignment horizontal="justify" vertical="center"/>
    </xf>
    <xf numFmtId="14" fontId="20" fillId="11" borderId="15" xfId="0" applyNumberFormat="1" applyFont="1" applyFill="1" applyBorder="1" applyAlignment="1">
      <alignment horizontal="center" vertical="center" wrapText="1"/>
    </xf>
    <xf numFmtId="14" fontId="20" fillId="11" borderId="5" xfId="0" applyNumberFormat="1" applyFont="1" applyFill="1" applyBorder="1" applyAlignment="1">
      <alignment horizontal="center" vertical="center" wrapText="1"/>
    </xf>
    <xf numFmtId="14" fontId="20" fillId="11" borderId="8" xfId="0" applyNumberFormat="1" applyFont="1" applyFill="1" applyBorder="1" applyAlignment="1">
      <alignment horizontal="center" vertical="center" wrapText="1"/>
    </xf>
    <xf numFmtId="0" fontId="21" fillId="0" borderId="15" xfId="0" applyFont="1" applyBorder="1" applyAlignment="1">
      <alignment vertical="center" wrapText="1"/>
    </xf>
    <xf numFmtId="0" fontId="0" fillId="0" borderId="15" xfId="0" applyBorder="1" applyAlignment="1">
      <alignment vertical="center" wrapText="1"/>
    </xf>
    <xf numFmtId="14" fontId="0" fillId="0" borderId="15" xfId="0" applyNumberFormat="1" applyBorder="1" applyAlignment="1">
      <alignment horizontal="center" vertical="center"/>
    </xf>
    <xf numFmtId="0" fontId="20" fillId="11" borderId="15" xfId="0" applyFont="1" applyFill="1" applyBorder="1" applyAlignment="1">
      <alignment vertical="center" wrapText="1"/>
    </xf>
    <xf numFmtId="0" fontId="0" fillId="0" borderId="15" xfId="0" applyBorder="1" applyAlignment="1">
      <alignment horizontal="left" vertical="center" wrapText="1"/>
    </xf>
    <xf numFmtId="0" fontId="22" fillId="0" borderId="15" xfId="0" applyFont="1" applyBorder="1" applyAlignment="1">
      <alignment horizontal="left" vertical="center" wrapText="1"/>
    </xf>
    <xf numFmtId="0" fontId="25" fillId="11" borderId="15" xfId="0" applyFont="1" applyFill="1" applyBorder="1" applyAlignment="1">
      <alignment horizontal="justify" vertical="center"/>
    </xf>
    <xf numFmtId="0" fontId="8" fillId="0" borderId="9" xfId="0" applyFont="1" applyBorder="1" applyAlignment="1">
      <alignment horizontal="center" vertical="center" wrapText="1"/>
    </xf>
    <xf numFmtId="17" fontId="8" fillId="0" borderId="9" xfId="0" applyNumberFormat="1" applyFont="1" applyBorder="1" applyAlignment="1">
      <alignment horizontal="center" vertical="center" wrapText="1"/>
    </xf>
    <xf numFmtId="0" fontId="8" fillId="0" borderId="9" xfId="0" applyFont="1" applyBorder="1" applyAlignment="1">
      <alignment horizontal="center" vertical="center"/>
    </xf>
    <xf numFmtId="0" fontId="12" fillId="0" borderId="9" xfId="0" applyFont="1" applyBorder="1" applyAlignment="1">
      <alignment horizontal="center" vertical="center" wrapText="1"/>
    </xf>
    <xf numFmtId="0" fontId="0" fillId="0" borderId="0" xfId="0" applyAlignment="1">
      <alignment horizontal="center" vertical="center"/>
    </xf>
    <xf numFmtId="9" fontId="11" fillId="0" borderId="9" xfId="0" applyNumberFormat="1" applyFont="1" applyBorder="1" applyAlignment="1">
      <alignment horizontal="center" vertical="center"/>
    </xf>
    <xf numFmtId="9" fontId="19" fillId="0" borderId="15" xfId="0" applyNumberFormat="1" applyFont="1" applyBorder="1" applyAlignment="1" applyProtection="1">
      <alignment vertical="center" wrapText="1"/>
      <protection locked="0"/>
    </xf>
    <xf numFmtId="0" fontId="11" fillId="0" borderId="9" xfId="0" applyFont="1" applyBorder="1" applyAlignment="1">
      <alignment vertical="center" wrapText="1"/>
    </xf>
    <xf numFmtId="9" fontId="11" fillId="0" borderId="9" xfId="1" applyFont="1" applyFill="1" applyBorder="1" applyAlignment="1">
      <alignment horizontal="center" vertical="center"/>
    </xf>
    <xf numFmtId="9" fontId="11" fillId="0" borderId="9" xfId="0" applyNumberFormat="1" applyFont="1" applyBorder="1" applyAlignment="1">
      <alignment horizontal="center" vertical="center" wrapText="1"/>
    </xf>
    <xf numFmtId="0" fontId="11" fillId="0" borderId="9" xfId="0" applyFont="1" applyBorder="1" applyAlignment="1">
      <alignment wrapText="1"/>
    </xf>
    <xf numFmtId="0" fontId="27" fillId="0" borderId="9" xfId="0" applyFont="1" applyBorder="1" applyAlignment="1">
      <alignment vertical="center" wrapText="1"/>
    </xf>
    <xf numFmtId="9" fontId="27" fillId="0" borderId="9" xfId="0" applyNumberFormat="1" applyFont="1" applyBorder="1" applyAlignment="1">
      <alignment horizontal="center" vertical="center"/>
    </xf>
    <xf numFmtId="164" fontId="7" fillId="0" borderId="15" xfId="4" applyNumberFormat="1" applyFont="1" applyBorder="1" applyAlignment="1" applyProtection="1">
      <alignment vertical="center" wrapText="1"/>
      <protection locked="0"/>
    </xf>
    <xf numFmtId="9" fontId="7" fillId="0" borderId="15" xfId="5" applyFont="1" applyFill="1" applyBorder="1" applyAlignment="1" applyProtection="1">
      <alignment horizontal="center" vertical="center" wrapText="1"/>
      <protection locked="0"/>
    </xf>
    <xf numFmtId="0" fontId="29" fillId="0" borderId="9" xfId="0" applyFont="1" applyBorder="1" applyAlignment="1">
      <alignment horizontal="center" vertical="center" wrapText="1"/>
    </xf>
    <xf numFmtId="9" fontId="29" fillId="0" borderId="9" xfId="0" applyNumberFormat="1" applyFont="1" applyBorder="1" applyAlignment="1">
      <alignment horizontal="center" vertical="center"/>
    </xf>
    <xf numFmtId="9" fontId="26" fillId="0" borderId="9" xfId="1" applyFont="1" applyFill="1" applyBorder="1" applyAlignment="1">
      <alignment horizontal="center" vertical="center" wrapText="1"/>
    </xf>
    <xf numFmtId="9" fontId="11" fillId="0" borderId="9" xfId="1" applyFont="1" applyFill="1" applyBorder="1" applyAlignment="1">
      <alignment horizontal="center" vertical="center" wrapText="1"/>
    </xf>
    <xf numFmtId="0" fontId="11" fillId="11" borderId="9" xfId="0" applyFont="1" applyFill="1" applyBorder="1" applyAlignment="1">
      <alignment horizontal="left" vertical="center" wrapText="1"/>
    </xf>
    <xf numFmtId="9" fontId="11" fillId="11" borderId="9" xfId="0" applyNumberFormat="1"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1" fillId="11" borderId="9" xfId="0" applyFont="1" applyFill="1" applyBorder="1" applyAlignment="1">
      <alignment wrapText="1"/>
    </xf>
    <xf numFmtId="0" fontId="11" fillId="0" borderId="9" xfId="0" applyFont="1" applyBorder="1" applyAlignment="1">
      <alignment horizontal="center" wrapText="1"/>
    </xf>
    <xf numFmtId="0" fontId="26" fillId="0" borderId="9" xfId="0" applyFont="1" applyBorder="1" applyAlignment="1">
      <alignment horizontal="left" vertical="top" wrapText="1"/>
    </xf>
    <xf numFmtId="9" fontId="26" fillId="0" borderId="9" xfId="1" applyFont="1" applyFill="1" applyBorder="1" applyAlignment="1">
      <alignment horizontal="center" vertical="center"/>
    </xf>
    <xf numFmtId="9" fontId="11" fillId="11" borderId="9" xfId="0" applyNumberFormat="1" applyFont="1" applyFill="1" applyBorder="1" applyAlignment="1">
      <alignment horizontal="center" vertical="center"/>
    </xf>
    <xf numFmtId="0" fontId="11" fillId="11" borderId="9" xfId="0" applyFont="1" applyFill="1" applyBorder="1" applyAlignment="1">
      <alignment vertical="center" wrapText="1"/>
    </xf>
    <xf numFmtId="9" fontId="11" fillId="11" borderId="9" xfId="0" applyNumberFormat="1" applyFont="1" applyFill="1" applyBorder="1" applyAlignment="1">
      <alignment vertical="center"/>
    </xf>
    <xf numFmtId="0" fontId="11" fillId="0" borderId="9" xfId="0" applyFont="1" applyBorder="1" applyAlignment="1">
      <alignment horizontal="left" vertical="center" wrapText="1"/>
    </xf>
    <xf numFmtId="9" fontId="11" fillId="0" borderId="9" xfId="0" applyNumberFormat="1" applyFont="1" applyBorder="1" applyAlignment="1">
      <alignment vertical="center" wrapText="1"/>
    </xf>
    <xf numFmtId="9" fontId="26" fillId="0" borderId="9" xfId="0" applyNumberFormat="1" applyFont="1" applyBorder="1" applyAlignment="1">
      <alignment horizontal="center" vertical="center"/>
    </xf>
    <xf numFmtId="0" fontId="30" fillId="0" borderId="18" xfId="0" applyFont="1" applyBorder="1" applyAlignment="1">
      <alignment horizontal="justify" vertical="center" wrapText="1"/>
    </xf>
    <xf numFmtId="0" fontId="19" fillId="11" borderId="15" xfId="0" applyFont="1" applyFill="1" applyBorder="1" applyAlignment="1" applyProtection="1">
      <alignment horizontal="justify" vertical="center" wrapText="1"/>
      <protection locked="0"/>
    </xf>
    <xf numFmtId="0" fontId="11" fillId="11" borderId="9" xfId="0" applyFont="1" applyFill="1" applyBorder="1" applyAlignment="1">
      <alignment horizontal="center" vertical="center"/>
    </xf>
    <xf numFmtId="0" fontId="1" fillId="0" borderId="0" xfId="0" applyFont="1" applyAlignment="1">
      <alignment vertical="center"/>
    </xf>
    <xf numFmtId="0" fontId="1" fillId="0" borderId="0" xfId="0" applyFont="1" applyAlignment="1">
      <alignment vertical="center" wrapText="1"/>
    </xf>
    <xf numFmtId="0" fontId="10" fillId="3" borderId="1" xfId="0" quotePrefix="1" applyFont="1" applyFill="1" applyBorder="1" applyAlignment="1">
      <alignment horizontal="center" vertical="center" wrapText="1"/>
    </xf>
    <xf numFmtId="0" fontId="10" fillId="5" borderId="10" xfId="0" applyFont="1" applyFill="1" applyBorder="1" applyAlignment="1">
      <alignment horizontal="center" vertical="center" wrapText="1"/>
    </xf>
    <xf numFmtId="0" fontId="6" fillId="0" borderId="12" xfId="0" applyFont="1" applyBorder="1"/>
    <xf numFmtId="0" fontId="10" fillId="5" borderId="1" xfId="0" applyFont="1" applyFill="1" applyBorder="1" applyAlignment="1">
      <alignment horizontal="center" vertical="center" wrapText="1"/>
    </xf>
    <xf numFmtId="0" fontId="6" fillId="0" borderId="5" xfId="0" applyFont="1" applyBorder="1"/>
    <xf numFmtId="0" fontId="10" fillId="4" borderId="10" xfId="0" applyFont="1" applyFill="1" applyBorder="1" applyAlignment="1">
      <alignment horizontal="center" vertical="center"/>
    </xf>
    <xf numFmtId="0" fontId="6" fillId="0" borderId="11" xfId="0" applyFont="1" applyBorder="1"/>
    <xf numFmtId="0" fontId="10" fillId="4" borderId="1" xfId="0" applyFont="1" applyFill="1" applyBorder="1" applyAlignment="1">
      <alignment horizontal="center" vertical="center" wrapText="1"/>
    </xf>
    <xf numFmtId="0" fontId="10" fillId="6" borderId="10"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2" xfId="0" applyFont="1" applyBorder="1" applyAlignment="1">
      <alignment horizontal="center" vertical="center"/>
    </xf>
    <xf numFmtId="0" fontId="6" fillId="0" borderId="3" xfId="0" applyFont="1" applyBorder="1"/>
    <xf numFmtId="0" fontId="6" fillId="0" borderId="6" xfId="0" applyFont="1" applyBorder="1"/>
    <xf numFmtId="0" fontId="6" fillId="0" borderId="7" xfId="0" applyFont="1" applyBorder="1"/>
    <xf numFmtId="0" fontId="6" fillId="0" borderId="4" xfId="0" applyFont="1" applyBorder="1"/>
    <xf numFmtId="0" fontId="6" fillId="0" borderId="8" xfId="0" applyFont="1" applyBorder="1"/>
    <xf numFmtId="0" fontId="7" fillId="0" borderId="10" xfId="0" applyFont="1" applyBorder="1" applyAlignment="1">
      <alignment horizontal="center" vertical="center"/>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6" fillId="0" borderId="19" xfId="0" applyFont="1" applyBorder="1"/>
    <xf numFmtId="0" fontId="10" fillId="4" borderId="10"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2" fillId="0" borderId="2" xfId="0" applyFont="1" applyBorder="1" applyAlignment="1">
      <alignment horizontal="center" vertical="center" wrapText="1"/>
    </xf>
  </cellXfs>
  <cellStyles count="6">
    <cellStyle name="Hipervínculo" xfId="2" builtinId="8"/>
    <cellStyle name="Normal" xfId="0" builtinId="0"/>
    <cellStyle name="Normal 10" xfId="3" xr:uid="{00000000-0005-0000-0000-000002000000}"/>
    <cellStyle name="Normal 3" xfId="4" xr:uid="{00000000-0005-0000-0000-000003000000}"/>
    <cellStyle name="Porcentaje" xfId="1" builtinId="5"/>
    <cellStyle name="Porcentaje 2" xfId="5" xr:uid="{00000000-0005-0000-0000-000005000000}"/>
  </cellStyles>
  <dxfs count="35">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customschemas.google.com/relationships/workbookmetadata" Target="metadata"/><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9525</xdr:colOff>
      <xdr:row>0</xdr:row>
      <xdr:rowOff>142875</xdr:rowOff>
    </xdr:from>
    <xdr:ext cx="2190750" cy="5524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34</xdr:col>
      <xdr:colOff>171450</xdr:colOff>
      <xdr:row>0</xdr:row>
      <xdr:rowOff>257175</xdr:rowOff>
    </xdr:from>
    <xdr:ext cx="1819275" cy="466725"/>
    <xdr:pic>
      <xdr:nvPicPr>
        <xdr:cNvPr id="3" name="image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161925</xdr:colOff>
      <xdr:row>0</xdr:row>
      <xdr:rowOff>0</xdr:rowOff>
    </xdr:from>
    <xdr:ext cx="381000" cy="390525"/>
    <xdr:pic>
      <xdr:nvPicPr>
        <xdr:cNvPr id="2" name="image3.png" descr="Casa">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257175</xdr:rowOff>
    </xdr:from>
    <xdr:ext cx="2924175" cy="742950"/>
    <xdr:pic>
      <xdr:nvPicPr>
        <xdr:cNvPr id="3" name="image2.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FICHA%20DE%20RIESGOS\MEJORA\ASIF09%20(6)%20Ficla%20integral%20de%20riesgo%20u%20oportunidad.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MESAS%20DE%20TRABAJO%20RIESGOS%20GESTI&#211;N%202022\FICHAS%20RIESGOS%20GESTI&#211;N\ASIF09%20(6)%20Ficla%20integral%20de%20riesgo%20u%20oportunidad%20BT.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FICHA%20DE%20RIESGOS\ASIF09%20(6)%20Ficla%20integral%20de%20riesgo%20u%20oportunidad%20ATC%20GESTION.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FICHA%20DE%20RIESGOS\ASIF09%20(6)%20Ficla%20integral%20de%20riesgo%20u%20oportunidad%20GC%20(Autoguardado)k.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KAREN\CUENTA%20DE%20COBRO\Reporte%20Planes%20Diciembre%202022\RIESGOS\MAPA%20INSTITUCIONAL%20DE%20RIESGOS%20CGID%202110202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Usuario\Downloads\MAPA%20DE%20RIESGOS%20INSTITUCIONALES%20FPS%20AMBIENTALE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MESAS%20DE%20TRABAJO%20RIESGOS%20GESTI&#211;N%202022\FICHAS%20RIESGOS%20GESTI&#211;N\ASIF09%20(6)%20Ficla%20integral%20de%20riesgo%20u%20oportunidad%20D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FICHA%20DE%20RIESGOS\ASIF09%20(6)%20Ficla%20integral%20de%20riesgo%20u%20oportunidad%20TICS%20ss.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MESAS%20DE%20TRABAJO%20RIESGOS%20GESTI&#211;N%202022\FICHAS%20RIESGOS%20GESTI&#211;N\SA\ASIF09%20(6)%20Ficla%20integral%20de%20riesgo%20u%20oportunidad.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MESAS%20DE%20TRABAJO%20RIESGOS%20GESTI&#211;N%202022\FICHAS%20RIESGOS%20GESTI&#211;N\ASIF09%20(6)%20Ficla%20integral%20de%20riesgo%20u%20oportunidad%20SE.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MESAS%20DE%20TRABAJO%20RIESGOS%20GESTI&#211;N%202022\FICHAS%20RIESGOS%20GESTI&#211;N\ASIF09%20(6)%20Ficla%20integral%20de%20riesgo%20u%20oportunidad%20GF.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MESAS%20DE%20TRABAJO%20RIESGOS%20GESTI&#211;N%202022\FICHAS%20RIESGOS%20GESTI&#211;N\ASIF09%20(6)%20Ficla%20integral%20de%20riesgo%20u%20oportunidad%20PE.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MESAS%20DE%20TRABAJO%20RIESGOS%20GESTI&#211;N%202022\FICHAS%20RIESGOS%20GESTI&#211;N\ASIF09%20(6)%20Ficla%20integral%20de%20riesgo%20u%20oportunidad%20TH.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KAREN\CUENTA%20DE%20COBRO\RIESGOS\MESAS%20DE%20TRABAJO%202022%20RIESGOS%20CORRUPCION\MESAS%20DE%20TRABAJO%20RIESGOS%20GESTI&#211;N%202022\FICHAS%20RIESGOS%20GESTI&#211;N\ASIF09%20(6)%20Ficla%20integral%20de%20riesgo%20u%20oportunidad%20G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por Inadecuada planificación de la medición del desempeño institucional  debido a  la desarticulación de los criterios y pertinencia en los Indicadores de Gestión </v>
          </cell>
        </row>
        <row r="96">
          <cell r="D96" t="str">
            <v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v>
          </cell>
        </row>
        <row r="97">
          <cell r="D97" t="str">
            <v xml:space="preserve">
Realiza seguimiento y verificación a los reportes de los Indicadores de Gestión de cada uno de los procesos y comunica mediante correo electrónico al responsable del proceso los resultados. 
</v>
          </cell>
        </row>
        <row r="98">
          <cell r="D98">
            <v>0</v>
          </cell>
        </row>
        <row r="99">
          <cell r="D99">
            <v>0</v>
          </cell>
        </row>
        <row r="100">
          <cell r="D100">
            <v>0</v>
          </cell>
        </row>
        <row r="101">
          <cell r="D101">
            <v>0</v>
          </cell>
        </row>
        <row r="155">
          <cell r="V155" t="str">
            <v>1. Automatizar la medición de los indicadores de gestión de la entidad por medio del Software SIG-FPS adquirido durante el mes de diciembre 2021.</v>
          </cell>
        </row>
        <row r="156">
          <cell r="V156" t="str">
            <v xml:space="preserve">
2. Realiza seguimiento y verificación semestralmente a los reportes de los Indicadores de Gestión de cada uno de los procesos y comunica mediante correo electrónico al responsable del proceso los resultados. </v>
          </cell>
        </row>
        <row r="157">
          <cell r="V157">
            <v>0</v>
          </cell>
        </row>
        <row r="158">
          <cell r="V158">
            <v>0</v>
          </cell>
        </row>
        <row r="159">
          <cell r="V159">
            <v>0</v>
          </cell>
        </row>
        <row r="160">
          <cell r="V160">
            <v>0</v>
          </cell>
        </row>
        <row r="161">
          <cell r="V161">
            <v>0</v>
          </cell>
        </row>
        <row r="162">
          <cell r="V162">
            <v>0</v>
          </cell>
        </row>
        <row r="163">
          <cell r="V163">
            <v>0</v>
          </cell>
        </row>
        <row r="164">
          <cell r="V164">
            <v>0</v>
          </cell>
        </row>
      </sheetData>
      <sheetData sheetId="9">
        <row r="13">
          <cell r="V13" t="str">
            <v>Riesgo de Gestión</v>
          </cell>
        </row>
        <row r="21">
          <cell r="D21" t="str">
            <v>Posibilidad de afectación reputacional por  Inoportuno seguimiento al  Plan de Mejoramiento de la Entidad debido al incumplimiento del reporte de las acciones suscritas por parte de los procesos</v>
          </cell>
        </row>
        <row r="29">
          <cell r="D29" t="str">
            <v>--- Ningún Trámite y Procedimiento Administrativo</v>
          </cell>
        </row>
        <row r="30">
          <cell r="D30">
            <v>0</v>
          </cell>
        </row>
        <row r="31">
          <cell r="D31">
            <v>0</v>
          </cell>
        </row>
        <row r="32">
          <cell r="D32">
            <v>0</v>
          </cell>
        </row>
        <row r="33">
          <cell r="D33">
            <v>0</v>
          </cell>
        </row>
        <row r="34">
          <cell r="D34">
            <v>0</v>
          </cell>
        </row>
        <row r="96">
          <cell r="D96" t="str">
            <v xml:space="preserve">Consulta el radicado en el aplicativo SIRECI y verifica la fecha de suscripción del plan de mejoramiento e informa al Encargado de la Administración las acciones correctivas y jefe oficina asesora de planeación y sistemas a fecha límite de suscripción
</v>
          </cell>
        </row>
        <row r="97">
          <cell r="D97" t="str">
            <v>Envía mediante correo electrónico al responsable del proceso, a los coordinadores y a los funcionarios delegados, circular para la realización de los reportes de avance del Plan de Mejoramiento institucional</v>
          </cell>
        </row>
        <row r="98">
          <cell r="D98">
            <v>0</v>
          </cell>
        </row>
        <row r="99">
          <cell r="D99">
            <v>0</v>
          </cell>
        </row>
        <row r="100">
          <cell r="D100">
            <v>0</v>
          </cell>
        </row>
        <row r="101">
          <cell r="D101">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inadaceado saneamiento para comercializar  los bienes inmuebles transferidos debido a  englobes con corredor ferreo y dentro de la zona de seguridad ferrea</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Controles Seguridad Digital"/>
      <sheetName val="Priorización escenarios "/>
      <sheetName val="Inventario Controles "/>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insatisfacción de los grupos de valor o sanciones de entes de entes de control debido al incumplimiento de normas y estándares para la atención de PQRSD</v>
          </cell>
        </row>
      </sheetData>
      <sheetData sheetId="9">
        <row r="21">
          <cell r="D21" t="str">
            <v>Posibilidad de afectación reputacional por  insatisfacción de los grupos de valor debido a una orientación inadecuada en la prestación del servicio</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debido al Incumplimiento en la entrega de los resultados e impactos previstos por falta de medidas o mecanismos coercitivos para el recaudo en etapa persuasiva </v>
          </cell>
        </row>
      </sheetData>
      <sheetData sheetId="9">
        <row r="21">
          <cell r="D21" t="str">
            <v xml:space="preserve">Posibilidad de afectación reputacional  y económica por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
</v>
          </cell>
        </row>
      </sheetData>
      <sheetData sheetId="10">
        <row r="21">
          <cell r="D21" t="str">
            <v>Posibilidad de afectación reputacional por Inoportuna atención de necesidades o requerimientos  en 
la atención de las peticiones de Usuarios o terceros interesados</v>
          </cell>
        </row>
      </sheetData>
      <sheetData sheetId="11">
        <row r="21">
          <cell r="D21" t="str">
            <v>Posibilidad de afectación reputacional  y económica por Inadecuada gestión  para el recaudo  anual proyectado de las obligaciones creadas a favor de las Entidades asignadas al FPS-FNC por el Gobierno Nacional.</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l Proceso"/>
      <sheetName val="Dato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demoras en la entrega de avances y resultados de la gestión  debido  a  la inadecuada parametrización del Software de Gestión SIG-FPS</v>
          </cell>
        </row>
        <row r="29">
          <cell r="D29" t="str">
            <v>--- Ningún Trámite y Procedimiento Administrativo</v>
          </cell>
        </row>
        <row r="30">
          <cell r="D30">
            <v>0</v>
          </cell>
        </row>
        <row r="31">
          <cell r="D31">
            <v>0</v>
          </cell>
        </row>
        <row r="32">
          <cell r="D32">
            <v>0</v>
          </cell>
        </row>
        <row r="33">
          <cell r="D33">
            <v>0</v>
          </cell>
        </row>
        <row r="34">
          <cell r="D34">
            <v>0</v>
          </cell>
        </row>
        <row r="39">
          <cell r="J39" t="str">
            <v>Inadecuada parametrización del Software de Gestión SIG-FPS</v>
          </cell>
          <cell r="AD39" t="str">
            <v>Afectación en la Imagén Institucional</v>
          </cell>
        </row>
        <row r="40">
          <cell r="J40" t="str">
            <v>Insuficiencia de asignación de recursos presupuestales para continuar la implementación del SIG</v>
          </cell>
          <cell r="AD40" t="str">
            <v>Sanciones Disciplinarias y pecuniarias</v>
          </cell>
        </row>
        <row r="41">
          <cell r="J41" t="str">
            <v>Continuidad en el contratación del personal capacitado</v>
          </cell>
          <cell r="AD41" t="str">
            <v xml:space="preserve">Demoras en la entrega de avances y resultados de la gestión </v>
          </cell>
        </row>
        <row r="42">
          <cell r="J42" t="str">
            <v>Debilidades funcionales del SOFTWARE</v>
          </cell>
          <cell r="AD42" t="str">
            <v>Reprocesos en la entidad</v>
          </cell>
        </row>
        <row r="43">
          <cell r="J43" t="str">
            <v>Falta de articulación de la documentación del SIG frente al SOFTWARE</v>
          </cell>
          <cell r="AD43" t="str">
            <v>Hallazgos de entes de control</v>
          </cell>
        </row>
        <row r="44">
          <cell r="J44" t="str">
            <v>Falta de socialización del funcionamiento del SOFTWARE</v>
          </cell>
          <cell r="AD44" t="str">
            <v>Hallazgos de control interno</v>
          </cell>
        </row>
        <row r="45">
          <cell r="J45">
            <v>0</v>
          </cell>
          <cell r="AD45">
            <v>0</v>
          </cell>
        </row>
        <row r="46">
          <cell r="J46">
            <v>0</v>
          </cell>
          <cell r="AD46">
            <v>0</v>
          </cell>
        </row>
        <row r="47">
          <cell r="J47">
            <v>0</v>
          </cell>
          <cell r="AD47">
            <v>0</v>
          </cell>
        </row>
        <row r="48">
          <cell r="J48">
            <v>0</v>
          </cell>
          <cell r="AD48">
            <v>0</v>
          </cell>
        </row>
        <row r="49">
          <cell r="AD49">
            <v>0</v>
          </cell>
        </row>
        <row r="50">
          <cell r="AD50">
            <v>0</v>
          </cell>
        </row>
        <row r="51">
          <cell r="J51" t="str">
            <v>Cambio de Gobierno</v>
          </cell>
          <cell r="AD51">
            <v>0</v>
          </cell>
        </row>
        <row r="52">
          <cell r="J52" t="str">
            <v>Insuficiente asignación de Recursos Presupuestales</v>
          </cell>
          <cell r="AD52">
            <v>0</v>
          </cell>
        </row>
        <row r="53">
          <cell r="J53">
            <v>0</v>
          </cell>
          <cell r="AD53">
            <v>0</v>
          </cell>
        </row>
        <row r="54">
          <cell r="J54">
            <v>0</v>
          </cell>
          <cell r="AD54">
            <v>0</v>
          </cell>
        </row>
        <row r="55">
          <cell r="J55">
            <v>0</v>
          </cell>
          <cell r="AD55">
            <v>0</v>
          </cell>
        </row>
        <row r="56">
          <cell r="J56">
            <v>0</v>
          </cell>
          <cell r="AD56">
            <v>0</v>
          </cell>
        </row>
        <row r="57">
          <cell r="J57">
            <v>0</v>
          </cell>
          <cell r="AD57">
            <v>0</v>
          </cell>
        </row>
        <row r="58">
          <cell r="J58">
            <v>0</v>
          </cell>
          <cell r="AD58">
            <v>0</v>
          </cell>
        </row>
        <row r="59">
          <cell r="J59">
            <v>0</v>
          </cell>
          <cell r="AD59">
            <v>0</v>
          </cell>
        </row>
        <row r="60">
          <cell r="J60">
            <v>0</v>
          </cell>
          <cell r="AD60">
            <v>0</v>
          </cell>
        </row>
        <row r="96">
          <cell r="D96" t="str">
            <v>Ejecución del Plan del de Trabajo de Implementación del SOFTWARE SIG-FPS</v>
          </cell>
        </row>
        <row r="97">
          <cell r="D97">
            <v>0</v>
          </cell>
        </row>
        <row r="98">
          <cell r="D98">
            <v>0</v>
          </cell>
        </row>
        <row r="99">
          <cell r="D99">
            <v>0</v>
          </cell>
        </row>
        <row r="100">
          <cell r="D100">
            <v>0</v>
          </cell>
        </row>
        <row r="101">
          <cell r="D101">
            <v>0</v>
          </cell>
        </row>
      </sheetData>
      <sheetData sheetId="9">
        <row r="21">
          <cell r="D21" t="str">
            <v>Posibilidad de afectación reputacional  y económica por sanciones de entes de control e insatisfacción de los grupos de valor  debido   al incumplimiento para tramitar vigencias futuras de los servicios solicitados por la entidad</v>
          </cell>
        </row>
      </sheetData>
      <sheetData sheetId="10">
        <row r="21">
          <cell r="D21" t="str">
            <v>Posibilidad de afectación reputacional  y económica por sanciones  de la Autoridad ambiental debido  al inadecuado manejo de los residuos generados por la operatividad de la entidad y al desconocimiento normativo relacionado con el manejo de residuos</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Inoportuna e inadecuada atención de necesidades o requerimientos tecnológicos debido a la falta de infraestructura tecnológica, metodologias y personal idoneo que faciliten la planeación, seguimiento y control para la atención de los servicios tecnológicos del FPS-FNC.</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y económica  Al no actualizar inventario de bienes devolutivos - cuentas personales para garantizar  custodia y aseguramiento de los mismos  </v>
          </cell>
        </row>
      </sheetData>
      <sheetData sheetId="9">
        <row r="21">
          <cell r="D21" t="str">
            <v xml:space="preserve">Posibilidad de afectación reputacional  y económica  Al no efectuar el aseguramiento de los bienes de propiedad de la entidad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hallazgos generados por los organismos de control y/o notificaciones de entidades externas  debido a la presentación de los informes de Ley por fuera de los términos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 val="Hoja1"/>
    </sheetNames>
    <sheetDataSet>
      <sheetData sheetId="0"/>
      <sheetData sheetId="1"/>
      <sheetData sheetId="2"/>
      <sheetData sheetId="3"/>
      <sheetData sheetId="4"/>
      <sheetData sheetId="5"/>
      <sheetData sheetId="6"/>
      <sheetData sheetId="7"/>
      <sheetData sheetId="8">
        <row r="21">
          <cell r="D21" t="str">
            <v>Posibilidad de afectación reputacional  y económica por hallazgos de los entes de control o el no fenecimiento de la cuenta  debido al incumplimiento normativo y del manual de politicas contables en las actividades financieras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por Inoportuna atención de necesidades o requerimientos  para el reconocimiento y pago de las prestaciones económicas solicitadas por los usuarios.</v>
          </cell>
        </row>
      </sheetData>
      <sheetData sheetId="9">
        <row r="21">
          <cell r="D21" t="str">
            <v>Posibilidad de afectación reputacional  y económica por  Inadecuada aplicación de las normas legales y convencionales y procedimientos establecidos para  el pago de las prestaciones económicas</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Posibilidad de afectación reputacional  y económica por Inoportunidad en la entrega de la certificación electronica de tiempos laborados y la certificación  laboral con funciones anteriores al 2010 a trabajadores y extrabajadores debido a que el proceso no dispone de los mecanismos físicos y digitales que le permitan un facil acceso a la información.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dice"/>
      <sheetName val="Acta de cierre "/>
      <sheetName val="Contexto Estrat. Ins"/>
      <sheetName val="Contexto Proceso"/>
      <sheetName val="Priorización escenarios "/>
      <sheetName val="Inventario Controles "/>
      <sheetName val="Controles Seguridad Digital"/>
      <sheetName val="Ficha1"/>
      <sheetName val="Ficha2"/>
      <sheetName val="Ficha3"/>
      <sheetName val="Ficha4"/>
      <sheetName val="Ficha5"/>
      <sheetName val="Ficha6"/>
      <sheetName val="Ficha7"/>
      <sheetName val="Ficha8"/>
      <sheetName val="Ficha9"/>
      <sheetName val="Ficha10"/>
      <sheetName val="Mapa del Proceso"/>
      <sheetName val="Enc_Imp_Corrupción"/>
      <sheetName val="Imp_Est_Pro_Seg"/>
      <sheetName val="Imp_oportunidad"/>
      <sheetName val="Inventario de Activos"/>
      <sheetName val="Factibilidad"/>
      <sheetName val="Frecuencia"/>
      <sheetName val="Frecuencia Riesgos"/>
    </sheetNames>
    <sheetDataSet>
      <sheetData sheetId="0"/>
      <sheetData sheetId="1"/>
      <sheetData sheetId="2"/>
      <sheetData sheetId="3"/>
      <sheetData sheetId="4"/>
      <sheetData sheetId="5"/>
      <sheetData sheetId="6"/>
      <sheetData sheetId="7"/>
      <sheetData sheetId="8">
        <row r="21">
          <cell r="D21" t="str">
            <v xml:space="preserve">Posibilidad de afectación reputacional  y económica por falta de aplicación de los instrumentos archivisticos en todos los procesos del FPS-FNC  por la inadecuada aplicación de las TRD, debido al desconocimiento de los servidores públicos en los temas de Gestión Documental </v>
          </cell>
        </row>
      </sheetData>
      <sheetData sheetId="9">
        <row r="21">
          <cell r="D21" t="str">
            <v xml:space="preserve">Posibilidad de afectación reputacional  y económica por sanciones de entes de control e insatisfacción de los Usuarios internos y externos debido a la inadecuada administración de la documentación producida y recibida por el FPS FNC </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00"/>
  <sheetViews>
    <sheetView topLeftCell="A6" zoomScale="70" zoomScaleNormal="70" workbookViewId="0">
      <pane xSplit="2" ySplit="1" topLeftCell="C7" activePane="bottomRight" state="frozen"/>
      <selection activeCell="A6" sqref="A6"/>
      <selection pane="topRight" activeCell="C6" sqref="C6"/>
      <selection pane="bottomLeft" activeCell="A7" sqref="A7"/>
      <selection pane="bottomRight" activeCell="E7" sqref="E7"/>
    </sheetView>
  </sheetViews>
  <sheetFormatPr baseColWidth="10" defaultColWidth="14.44140625" defaultRowHeight="15" customHeight="1" x14ac:dyDescent="0.3"/>
  <cols>
    <col min="1" max="1" width="33.6640625" customWidth="1"/>
    <col min="2" max="2" width="27.33203125" customWidth="1"/>
    <col min="3" max="4" width="16.33203125" customWidth="1"/>
    <col min="5" max="5" width="41" customWidth="1"/>
    <col min="6" max="6" width="10.6640625" customWidth="1"/>
    <col min="7" max="8" width="14.44140625" customWidth="1"/>
    <col min="9" max="9" width="28" customWidth="1"/>
    <col min="10" max="10" width="14.6640625" customWidth="1"/>
    <col min="11" max="11" width="22.88671875" customWidth="1"/>
    <col min="12" max="12" width="20" customWidth="1"/>
    <col min="13" max="13" width="31.33203125" customWidth="1"/>
    <col min="14" max="14" width="22.6640625" customWidth="1"/>
    <col min="15" max="15" width="29.109375" customWidth="1"/>
    <col min="16" max="18" width="10.6640625" customWidth="1"/>
    <col min="19" max="19" width="29.6640625" customWidth="1"/>
    <col min="20" max="20" width="66.6640625" customWidth="1"/>
    <col min="21" max="21" width="23.44140625" customWidth="1"/>
    <col min="22" max="22" width="28.109375" customWidth="1"/>
    <col min="23" max="23" width="10.6640625" hidden="1" customWidth="1"/>
    <col min="24" max="25" width="27.6640625" hidden="1" customWidth="1"/>
    <col min="26" max="26" width="18.6640625" hidden="1" customWidth="1"/>
    <col min="27" max="29" width="10.6640625" customWidth="1"/>
    <col min="30" max="30" width="30.109375" customWidth="1"/>
    <col min="31" max="31" width="25.6640625" customWidth="1"/>
    <col min="32" max="33" width="13.6640625" customWidth="1"/>
    <col min="34" max="34" width="80.88671875" customWidth="1"/>
    <col min="35" max="35" width="31.44140625" customWidth="1"/>
    <col min="36" max="36" width="56.44140625" customWidth="1"/>
  </cols>
  <sheetData>
    <row r="1" spans="1:36" ht="38.25" customHeight="1" x14ac:dyDescent="0.3">
      <c r="A1" s="115"/>
      <c r="B1" s="116" t="s">
        <v>0</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6"/>
      <c r="AJ1" s="120"/>
    </row>
    <row r="2" spans="1:36" ht="38.25" customHeight="1" x14ac:dyDescent="0.3">
      <c r="A2" s="110"/>
      <c r="B2" s="118"/>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8"/>
      <c r="AJ2" s="121"/>
    </row>
    <row r="3" spans="1:36" ht="15.75" customHeight="1" x14ac:dyDescent="0.3">
      <c r="A3" s="1" t="s">
        <v>1</v>
      </c>
      <c r="B3" s="122" t="s">
        <v>2</v>
      </c>
      <c r="C3" s="112"/>
      <c r="D3" s="112"/>
      <c r="E3" s="112"/>
      <c r="F3" s="112"/>
      <c r="G3" s="112"/>
      <c r="H3" s="112"/>
      <c r="I3" s="112"/>
      <c r="J3" s="112"/>
      <c r="K3" s="112"/>
      <c r="L3" s="112"/>
      <c r="M3" s="112"/>
      <c r="N3" s="108"/>
      <c r="O3" s="122" t="s">
        <v>3</v>
      </c>
      <c r="P3" s="112"/>
      <c r="Q3" s="112"/>
      <c r="R3" s="112"/>
      <c r="S3" s="112"/>
      <c r="T3" s="112"/>
      <c r="U3" s="112"/>
      <c r="V3" s="112"/>
      <c r="W3" s="112"/>
      <c r="X3" s="112"/>
      <c r="Y3" s="112"/>
      <c r="Z3" s="112"/>
      <c r="AA3" s="112"/>
      <c r="AB3" s="112"/>
      <c r="AC3" s="112"/>
      <c r="AD3" s="112"/>
      <c r="AE3" s="112"/>
      <c r="AF3" s="112"/>
      <c r="AG3" s="112"/>
      <c r="AH3" s="108"/>
      <c r="AI3" s="122" t="s">
        <v>4</v>
      </c>
      <c r="AJ3" s="108"/>
    </row>
    <row r="4" spans="1:36" ht="7.5" customHeight="1" x14ac:dyDescent="0.3">
      <c r="A4" s="2"/>
      <c r="B4" s="2"/>
      <c r="C4" s="2"/>
      <c r="D4" s="2"/>
      <c r="E4" s="2"/>
      <c r="F4" s="2"/>
      <c r="G4" s="2"/>
      <c r="H4" s="2"/>
      <c r="I4" s="3"/>
      <c r="J4" s="3"/>
      <c r="K4" s="3"/>
      <c r="L4" s="3"/>
      <c r="M4" s="3"/>
      <c r="N4" s="3"/>
      <c r="O4" s="3"/>
      <c r="P4" s="3"/>
      <c r="Q4" s="3"/>
      <c r="R4" s="3"/>
      <c r="S4" s="4"/>
      <c r="T4" s="4"/>
      <c r="U4" s="4"/>
      <c r="V4" s="4"/>
      <c r="W4" s="4"/>
      <c r="X4" s="4"/>
      <c r="Y4" s="4"/>
      <c r="Z4" s="4"/>
      <c r="AA4" s="4"/>
      <c r="AB4" s="4"/>
      <c r="AC4" s="4"/>
      <c r="AD4" s="4"/>
      <c r="AE4" s="4"/>
      <c r="AF4" s="4"/>
      <c r="AG4" s="4"/>
      <c r="AH4" s="5"/>
      <c r="AI4" s="5"/>
      <c r="AJ4" s="5"/>
    </row>
    <row r="5" spans="1:36" ht="42.75" customHeight="1" x14ac:dyDescent="0.3">
      <c r="A5" s="123" t="s">
        <v>5</v>
      </c>
      <c r="B5" s="124" t="s">
        <v>6</v>
      </c>
      <c r="C5" s="125" t="s">
        <v>7</v>
      </c>
      <c r="D5" s="108"/>
      <c r="E5" s="124" t="s">
        <v>8</v>
      </c>
      <c r="F5" s="124" t="s">
        <v>9</v>
      </c>
      <c r="G5" s="124" t="s">
        <v>10</v>
      </c>
      <c r="H5" s="124" t="s">
        <v>11</v>
      </c>
      <c r="I5" s="124" t="s">
        <v>12</v>
      </c>
      <c r="J5" s="124" t="s">
        <v>13</v>
      </c>
      <c r="K5" s="125" t="s">
        <v>14</v>
      </c>
      <c r="L5" s="108"/>
      <c r="M5" s="125" t="s">
        <v>15</v>
      </c>
      <c r="N5" s="108"/>
      <c r="O5" s="124" t="s">
        <v>16</v>
      </c>
      <c r="P5" s="127" t="s">
        <v>17</v>
      </c>
      <c r="Q5" s="112"/>
      <c r="R5" s="108"/>
      <c r="S5" s="113" t="s">
        <v>18</v>
      </c>
      <c r="T5" s="107" t="s">
        <v>19</v>
      </c>
      <c r="U5" s="108"/>
      <c r="V5" s="109" t="s">
        <v>20</v>
      </c>
      <c r="W5" s="113" t="s">
        <v>21</v>
      </c>
      <c r="X5" s="107" t="s">
        <v>19</v>
      </c>
      <c r="Y5" s="108"/>
      <c r="Z5" s="109" t="s">
        <v>20</v>
      </c>
      <c r="AA5" s="111" t="s">
        <v>22</v>
      </c>
      <c r="AB5" s="112"/>
      <c r="AC5" s="108"/>
      <c r="AD5" s="114" t="s">
        <v>23</v>
      </c>
      <c r="AE5" s="112"/>
      <c r="AF5" s="112"/>
      <c r="AG5" s="108"/>
      <c r="AH5" s="107" t="s">
        <v>24</v>
      </c>
      <c r="AI5" s="108"/>
      <c r="AJ5" s="109" t="s">
        <v>20</v>
      </c>
    </row>
    <row r="6" spans="1:36" ht="93.75" customHeight="1" x14ac:dyDescent="0.3">
      <c r="A6" s="110"/>
      <c r="B6" s="110"/>
      <c r="C6" s="6" t="s">
        <v>25</v>
      </c>
      <c r="D6" s="6" t="s">
        <v>26</v>
      </c>
      <c r="E6" s="110"/>
      <c r="F6" s="110"/>
      <c r="G6" s="110"/>
      <c r="H6" s="126"/>
      <c r="I6" s="126"/>
      <c r="J6" s="126"/>
      <c r="K6" s="106" t="s">
        <v>27</v>
      </c>
      <c r="L6" s="6" t="s">
        <v>28</v>
      </c>
      <c r="M6" s="7" t="s">
        <v>29</v>
      </c>
      <c r="N6" s="7" t="s">
        <v>30</v>
      </c>
      <c r="O6" s="110"/>
      <c r="P6" s="8" t="s">
        <v>31</v>
      </c>
      <c r="Q6" s="8" t="s">
        <v>32</v>
      </c>
      <c r="R6" s="9" t="s">
        <v>33</v>
      </c>
      <c r="S6" s="110"/>
      <c r="T6" s="10" t="s">
        <v>34</v>
      </c>
      <c r="U6" s="11" t="s">
        <v>35</v>
      </c>
      <c r="V6" s="110"/>
      <c r="W6" s="110"/>
      <c r="X6" s="10" t="s">
        <v>34</v>
      </c>
      <c r="Y6" s="11" t="s">
        <v>35</v>
      </c>
      <c r="Z6" s="110"/>
      <c r="AA6" s="8" t="s">
        <v>31</v>
      </c>
      <c r="AB6" s="8" t="s">
        <v>32</v>
      </c>
      <c r="AC6" s="9" t="s">
        <v>33</v>
      </c>
      <c r="AD6" s="12" t="s">
        <v>36</v>
      </c>
      <c r="AE6" s="12" t="s">
        <v>37</v>
      </c>
      <c r="AF6" s="12" t="s">
        <v>38</v>
      </c>
      <c r="AG6" s="12" t="s">
        <v>39</v>
      </c>
      <c r="AH6" s="10" t="s">
        <v>34</v>
      </c>
      <c r="AI6" s="10" t="s">
        <v>35</v>
      </c>
      <c r="AJ6" s="110"/>
    </row>
    <row r="7" spans="1:36" ht="316.5" customHeight="1" x14ac:dyDescent="0.3">
      <c r="A7" s="18">
        <v>1</v>
      </c>
      <c r="B7" s="19" t="s">
        <v>53</v>
      </c>
      <c r="C7" s="19"/>
      <c r="D7" s="19" t="s">
        <v>54</v>
      </c>
      <c r="E7" s="19" t="s">
        <v>55</v>
      </c>
      <c r="F7" s="20" t="s">
        <v>56</v>
      </c>
      <c r="G7" s="20" t="s">
        <v>57</v>
      </c>
      <c r="H7" s="20" t="s">
        <v>58</v>
      </c>
      <c r="I7" s="43" t="str">
        <f>IF([1]Ficha1!$D$21="","",[1]Ficha1!$D$21)</f>
        <v xml:space="preserve">Posibilidad de afectación reputacional por Inadecuada planificación de la medición del desempeño institucional  debido a  la desarticulación de los criterios y pertinencia en los Indicadores de Gestión </v>
      </c>
      <c r="J7" s="20" t="s">
        <v>59</v>
      </c>
      <c r="K7" s="21" t="s">
        <v>60</v>
      </c>
      <c r="L7" s="21" t="s">
        <v>58</v>
      </c>
      <c r="M7" s="22" t="s">
        <v>61</v>
      </c>
      <c r="N7" s="22" t="s">
        <v>62</v>
      </c>
      <c r="O7" s="22" t="s">
        <v>63</v>
      </c>
      <c r="P7" s="23" t="s">
        <v>64</v>
      </c>
      <c r="Q7" s="23" t="s">
        <v>65</v>
      </c>
      <c r="R7" s="24" t="s">
        <v>66</v>
      </c>
      <c r="S7" s="25" t="str">
        <f>CONCATENATE(IF([1]Ficha1!$D$96="","",[1]Ficha1!$D$96),"
",IF([1]Ficha1!$D$97="","",[1]Ficha1!$D$97),"
",IF([1]Ficha1!$D$98="","",[1]Ficha1!$D$98),"
",IF([1]Ficha1!$D$99="","",[1]Ficha1!$D$99),"
",IF([1]Ficha1!$D$100="","",[1]Ficha1!$D$100),"
",IF([1]Ficha1!$D$101="","",[1]Ficha1!$D$101))</f>
        <v xml:space="preserve">
Efectúa revisión técnica a la solicitud de creación, modificación o eliminación de indicador y a la hoja de vida del indicador dentro de ocho (8) días hábiles, teniendo en cuenta criterios como: 1) Requerimientos para el SIG. 2) Necesidades para la entidad. 3) Generación de valor agregado para el proceso. 4) Afectación a los demás procesos. 5) Recomendaciones de auditorías. 6) Planeación Estratégica. En caso de surgir ajustes al indicador informa mediante correo electrónico al responsable del proceso para que realice los ajustes a que haya lugar, devolviendo la solicitud de creación, modificación o eliminación del indicador y la hoja de vida del indicador. 
Realiza seguimiento y verificación a los reportes de los Indicadores de Gestión de cada uno de los procesos y comunica mediante correo electrónico al responsable del proceso los resultados. 
0
0
0
0</v>
      </c>
      <c r="T7" s="53" t="s">
        <v>474</v>
      </c>
      <c r="U7" s="74">
        <v>1</v>
      </c>
      <c r="V7" s="53" t="s">
        <v>409</v>
      </c>
      <c r="W7" s="44" t="s">
        <v>232</v>
      </c>
      <c r="X7" s="13"/>
      <c r="Y7" s="13"/>
      <c r="Z7" s="13"/>
      <c r="AA7" s="23" t="s">
        <v>64</v>
      </c>
      <c r="AB7" s="23" t="s">
        <v>65</v>
      </c>
      <c r="AC7" s="31" t="s">
        <v>66</v>
      </c>
      <c r="AD7" s="46" t="str">
        <f>CONCATENATE(IF([1]Ficha1!$V$155="","",[1]Ficha1!$V$155),"
",IF([1]Ficha1!$V$156="","",[1]Ficha1!$V$156),"
",IF([1]Ficha1!$V$157="","",[1]Ficha1!$V$157),"
",IF([1]Ficha1!$V$158="","",[1]Ficha1!$V$158),"
",IF([1]Ficha1!$V$159="","",[1]Ficha1!$V$159),"
",IF([1]Ficha1!$V$160="","",[1]Ficha1!$V$160),"
",IF([1]Ficha1!$V$161="","",[1]Ficha1!$V$161),"
",IF([1]Ficha1!$V$162="","",[1]Ficha1!$V$162),"
",IF([1]Ficha1!$V$163="","",[1]Ficha1!$V$163),"
",IF([1]Ficha1!$V$164="","",[1]Ficha1!$V$164))</f>
        <v>1. Automatizar la medición de los indicadores de gestión de la entidad por medio del Software SIG-FPS adquirido durante el mes de diciembre 2021.
2. Realiza seguimiento y verificación semestralmente a los reportes de los Indicadores de Gestión de cada uno de los procesos y comunica mediante correo electrónico al responsable del proceso los resultados. 
0
0
0
0
0
0
0
0</v>
      </c>
      <c r="AE7" s="34" t="s">
        <v>244</v>
      </c>
      <c r="AF7" s="47">
        <v>44652</v>
      </c>
      <c r="AG7" s="47">
        <v>44926</v>
      </c>
      <c r="AH7" s="53" t="s">
        <v>443</v>
      </c>
      <c r="AI7" s="78" t="s">
        <v>444</v>
      </c>
      <c r="AJ7" s="53" t="s">
        <v>445</v>
      </c>
    </row>
    <row r="8" spans="1:36" ht="316.5" customHeight="1" x14ac:dyDescent="0.3">
      <c r="A8" s="19">
        <v>2</v>
      </c>
      <c r="B8" s="19" t="s">
        <v>53</v>
      </c>
      <c r="C8" s="19"/>
      <c r="D8" s="19" t="s">
        <v>54</v>
      </c>
      <c r="E8" s="19" t="s">
        <v>55</v>
      </c>
      <c r="F8" s="26" t="str">
        <f>IF([1]Ficha2!$V$13="","",[1]Ficha2!$V$13)</f>
        <v>Riesgo de Gestión</v>
      </c>
      <c r="G8" s="20" t="s">
        <v>57</v>
      </c>
      <c r="H8" s="20" t="s">
        <v>58</v>
      </c>
      <c r="I8" s="21" t="str">
        <f>IF([1]Ficha2!$D$21="","",[1]Ficha2!$D$21)</f>
        <v>Posibilidad de afectación reputacional por  Inoportuno seguimiento al  Plan de Mejoramiento de la Entidad debido al incumplimiento del reporte de las acciones suscritas por parte de los procesos</v>
      </c>
      <c r="J8" s="20" t="s">
        <v>59</v>
      </c>
      <c r="K8" s="27" t="str">
        <f>CONCATENATE(IF([1]Ficha2!$D$29="","",[1]Ficha2!$D$29),"
",IF([1]Ficha2!$D$30="","",[1]Ficha2!$D$30),"
",IF([1]Ficha2!$D$31="","",[1]Ficha2!$D$31),"
",IF([1]Ficha2!$D$32="","",[1]Ficha2!$D$32),"
",IF([1]Ficha2!$D$33="","",[1]Ficha2!$D$33),"
",IF([1]Ficha2!$D$34="","",[1]Ficha2!$D$34))</f>
        <v>--- Ningún Trámite y Procedimiento Administrativo
0
0
0
0
0</v>
      </c>
      <c r="L8" s="21" t="s">
        <v>58</v>
      </c>
      <c r="M8" s="28" t="s">
        <v>67</v>
      </c>
      <c r="N8" s="28" t="s">
        <v>62</v>
      </c>
      <c r="O8" s="29" t="s">
        <v>68</v>
      </c>
      <c r="P8" s="30" t="s">
        <v>69</v>
      </c>
      <c r="Q8" s="30" t="s">
        <v>70</v>
      </c>
      <c r="R8" s="31" t="s">
        <v>71</v>
      </c>
      <c r="S8" s="27" t="str">
        <f>CONCATENATE(IF([1]Ficha2!$D$96="","",[1]Ficha2!$D$96),"
",IF([1]Ficha2!$D$97="","",[1]Ficha2!$D$97),"
",IF([1]Ficha2!$D$98="","",[1]Ficha2!$D$98),"
",IF([1]Ficha2!$D$99="","",[1]Ficha2!$D$99),"
",IF([1]Ficha2!$D$100="","",[1]Ficha2!$D$100),"
",IF([1]Ficha2!$D$101="","",[1]Ficha2!$D$101))</f>
        <v>Consulta el radicado en el aplicativo SIRECI y verifica la fecha de suscripción del plan de mejoramiento e informa al Encargado de la Administración las acciones correctivas y jefe oficina asesora de planeación y sistemas a fecha límite de suscripción
Envía mediante correo electrónico al responsable del proceso, a los coordinadores y a los funcionarios delegados, circular para la realización de los reportes de avance del Plan de Mejoramiento institucional
0
0
0
0</v>
      </c>
      <c r="T8" s="76" t="s">
        <v>408</v>
      </c>
      <c r="U8" s="74">
        <v>1</v>
      </c>
      <c r="V8" s="76" t="s">
        <v>409</v>
      </c>
      <c r="W8" s="45" t="s">
        <v>232</v>
      </c>
      <c r="X8" s="13"/>
      <c r="Y8" s="13"/>
      <c r="Z8" s="13"/>
      <c r="AA8" s="30" t="s">
        <v>64</v>
      </c>
      <c r="AB8" s="30" t="s">
        <v>70</v>
      </c>
      <c r="AC8" s="31" t="s">
        <v>71</v>
      </c>
      <c r="AD8" s="34" t="s">
        <v>245</v>
      </c>
      <c r="AE8" s="34" t="s">
        <v>246</v>
      </c>
      <c r="AF8" s="47">
        <v>44652</v>
      </c>
      <c r="AG8" s="47">
        <v>44926</v>
      </c>
      <c r="AH8" s="53" t="s">
        <v>446</v>
      </c>
      <c r="AI8" s="78" t="s">
        <v>447</v>
      </c>
      <c r="AJ8" s="53" t="s">
        <v>409</v>
      </c>
    </row>
    <row r="9" spans="1:36" ht="357.6" customHeight="1" x14ac:dyDescent="0.3">
      <c r="A9" s="19">
        <v>3</v>
      </c>
      <c r="B9" s="19" t="s">
        <v>72</v>
      </c>
      <c r="C9" s="32"/>
      <c r="D9" s="19" t="s">
        <v>54</v>
      </c>
      <c r="E9" s="32" t="s">
        <v>73</v>
      </c>
      <c r="F9" s="26" t="str">
        <f>IF([1]Ficha2!$V$13="","",[1]Ficha2!$V$13)</f>
        <v>Riesgo de Gestión</v>
      </c>
      <c r="G9" s="20" t="s">
        <v>57</v>
      </c>
      <c r="H9" s="20" t="s">
        <v>58</v>
      </c>
      <c r="I9" s="21" t="str">
        <f>IF([2]Ficha1!$D$21="","",[2]Ficha1!$D$21)</f>
        <v>Posibilidad de afectación reputacional por demoras en la entrega de avances y resultados de la gestión  debido  a  la inadecuada parametrización del Software de Gestión SIG-FPS</v>
      </c>
      <c r="J9" s="20" t="s">
        <v>59</v>
      </c>
      <c r="K9" s="27" t="str">
        <f>CONCATENATE(IF([2]Ficha1!$D$29="","",[2]Ficha1!$D$29),"
",IF([2]Ficha1!$D$30="","",[2]Ficha1!$D$30),"
",IF([2]Ficha1!$D$31="","",[2]Ficha1!$D$31),"
",IF([2]Ficha1!$D$32="","",[2]Ficha1!$D$32),"
",IF([2]Ficha1!$D$33="","",[2]Ficha1!$D$33),"
",IF([2]Ficha1!$D$34="","",[2]Ficha1!$D$34))</f>
        <v>--- Ningún Trámite y Procedimiento Administrativo
0
0
0
0
0</v>
      </c>
      <c r="L9" s="21" t="s">
        <v>58</v>
      </c>
      <c r="M9" s="27" t="str">
        <f>CONCATENATE(IF([2]Ficha1!$J$39="","",[2]Ficha1!$J$39),"
",IF([2]Ficha1!$J$40="","",[2]Ficha1!$J$40),"
",IF([2]Ficha1!$J$41="","",[2]Ficha1!$J$41),"
",IF([2]Ficha1!$J$42="","",[2]Ficha1!$J$42),"
",IF([2]Ficha1!$J$43="","",[2]Ficha1!$J$43),"
",IF([2]Ficha1!$J$44="","",[2]Ficha1!$J$44),"
",IF([2]Ficha1!$J$45="","",[2]Ficha1!$J$45),"
",IF([2]Ficha1!$J$46="","",[2]Ficha1!$J$46),"
",IF([2]Ficha1!$J$47="","",[2]Ficha1!$J$47),"
",IF([2]Ficha1!$J$48="","",[2]Ficha1!$J$48))</f>
        <v>Inadecuada parametrización del Software de Gestión SIG-FPS
Insuficiencia de asignación de recursos presupuestales para continuar la implementación del SIG
Continuidad en el contratación del personal capacitado
Debilidades funcionales del SOFTWARE
Falta de articulación de la documentación del SIG frente al SOFTWARE
Falta de socialización del funcionamiento del SOFTWARE
0
0
0
0</v>
      </c>
      <c r="N9" s="27" t="str">
        <f>CONCATENATE(IF([2]Ficha1!$J$51="","",[2]Ficha1!$J$51),"
",IF([2]Ficha1!$J$52="","",[2]Ficha1!$J$52),"
",IF([2]Ficha1!$J$53="","",[2]Ficha1!$J$53),"
",IF([2]Ficha1!$J$54="","",[2]Ficha1!$J$54),"
",IF([2]Ficha1!$J$55="","",[2]Ficha1!$J$55),"
",IF([2]Ficha1!$J$56="","",[2]Ficha1!$J$56),"
",IF([2]Ficha1!$J$57="","",[2]Ficha1!$J$57),"
",IF([2]Ficha1!$J$58="","",[2]Ficha1!$J$58),"
",IF([2]Ficha1!$J$59="","",[2]Ficha1!$J$59),"
",IF([2]Ficha1!$J$60="","",[2]Ficha1!$J$60))</f>
        <v>Cambio de Gobierno
Insuficiente asignación de Recursos Presupuestales
0
0
0
0
0
0
0
0</v>
      </c>
      <c r="O9" s="27" t="str">
        <f>CONCATENATE(IF([2]Ficha1!$AD$39="","",[2]Ficha1!$AD$39),"
",IF([2]Ficha1!$AD$40="","",[2]Ficha1!$AD$40),"
",IF([2]Ficha1!$AD$41="","",[2]Ficha1!$AD$41),"
",IF([2]Ficha1!$AD$42="","",[2]Ficha1!$AD$42),"
",IF([2]Ficha1!$AD$43="","",[2]Ficha1!$AD$43),"
",IF([2]Ficha1!$AD$44="","",[2]Ficha1!$AD$44),"
",IF([2]Ficha1!$AD$45="","",[2]Ficha1!$AD$45),"
",IF([2]Ficha1!$AD$46="","",[2]Ficha1!$AD$46),"
",IF([2]Ficha1!$AD$47="","",[2]Ficha1!$AD$47),"
",IF([2]Ficha1!$AD$48="","",[2]Ficha1!$AD$48),"
",IF([2]Ficha1!$AD$49="","",[2]Ficha1!$AD$49),"
",IF([2]Ficha1!$AD$50="","",[2]Ficha1!$AD$50),"
",IF([2]Ficha1!$AD$51="","",[2]Ficha1!$AD$51),"
",IF([2]Ficha1!$AD$52="","",[2]Ficha1!$AD$52),"
",IF([2]Ficha1!$AD$53="","",[2]Ficha1!$AD$53),"
",IF([2]Ficha1!$AD$54="","",[2]Ficha1!$AD$54),"
",IF([2]Ficha1!$AD$55="","",[2]Ficha1!$AD$55),"
",IF([2]Ficha1!$AD$56="","",[2]Ficha1!$AD$56),"
",IF([2]Ficha1!$AD$57="","",[2]Ficha1!$AD$57),"
",IF([2]Ficha1!$AD$58="","",[2]Ficha1!$AD$58),"
",IF([2]Ficha1!$AD$59="","",[2]Ficha1!$AD$59),"
",IF([2]Ficha1!$AD$60="","",[2]Ficha1!$AD$60))</f>
        <v>Afectación en la Imagén Institucional
Sanciones Disciplinarias y pecuniarias
Demoras en la entrega de avances y resultados de la gestión 
Reprocesos en la entidad
Hallazgos de entes de control
Hallazgos de control interno
0
0
0
0
0
0
0
0
0
0
0
0
0
0
0
0</v>
      </c>
      <c r="P9" s="30" t="s">
        <v>69</v>
      </c>
      <c r="Q9" s="30" t="s">
        <v>74</v>
      </c>
      <c r="R9" s="31" t="s">
        <v>75</v>
      </c>
      <c r="S9" s="27" t="str">
        <f>CONCATENATE(IF([2]Ficha1!$D$96="","",[2]Ficha1!$D$96),"
",IF([2]Ficha1!$D$97="","",[2]Ficha1!$D$97),"
",IF([2]Ficha1!$D$98="","",[2]Ficha1!$D$98),"
",IF([2]Ficha1!$D$99="","",[2]Ficha1!$D$99),"
",IF([2]Ficha1!$D$100="","",[2]Ficha1!$D$100),"
",IF([2]Ficha1!$D$101="","",[2]Ficha1!$D$101))</f>
        <v>Ejecución del Plan del de Trabajo de Implementación del SOFTWARE SIG-FPS
0
0
0
0
0</v>
      </c>
      <c r="T9" s="102" t="s">
        <v>477</v>
      </c>
      <c r="U9" s="74">
        <v>0.55000000000000004</v>
      </c>
      <c r="V9" s="76" t="s">
        <v>409</v>
      </c>
      <c r="W9" s="45" t="s">
        <v>232</v>
      </c>
      <c r="X9" s="13"/>
      <c r="Y9" s="13"/>
      <c r="Z9" s="13"/>
      <c r="AA9" s="30" t="s">
        <v>69</v>
      </c>
      <c r="AB9" s="30" t="s">
        <v>74</v>
      </c>
      <c r="AC9" s="31" t="s">
        <v>75</v>
      </c>
      <c r="AD9" s="29" t="s">
        <v>247</v>
      </c>
      <c r="AE9" s="29" t="s">
        <v>248</v>
      </c>
      <c r="AF9" s="47">
        <v>44652</v>
      </c>
      <c r="AG9" s="47">
        <v>44926</v>
      </c>
      <c r="AH9" s="80" t="s">
        <v>458</v>
      </c>
      <c r="AI9" s="81">
        <v>0.84</v>
      </c>
      <c r="AJ9" s="53" t="s">
        <v>448</v>
      </c>
    </row>
    <row r="10" spans="1:36" ht="384" customHeight="1" x14ac:dyDescent="0.3">
      <c r="A10" s="19">
        <v>4</v>
      </c>
      <c r="B10" s="19" t="s">
        <v>72</v>
      </c>
      <c r="C10" s="32"/>
      <c r="D10" s="19" t="s">
        <v>54</v>
      </c>
      <c r="E10" s="32" t="s">
        <v>73</v>
      </c>
      <c r="F10" s="26" t="str">
        <f>IF([1]Ficha2!$V$13="","",[1]Ficha2!$V$13)</f>
        <v>Riesgo de Gestión</v>
      </c>
      <c r="G10" s="20" t="s">
        <v>57</v>
      </c>
      <c r="H10" s="20" t="s">
        <v>58</v>
      </c>
      <c r="I10" s="21" t="str">
        <f>IF([2]Ficha2!$D$21="","",[2]Ficha2!$D$21)</f>
        <v>Posibilidad de afectación reputacional  y económica por sanciones de entes de control e insatisfacción de los grupos de valor  debido   al incumplimiento para tramitar vigencias futuras de los servicios solicitados por la entidad</v>
      </c>
      <c r="J10" s="20" t="s">
        <v>59</v>
      </c>
      <c r="K10" s="33" t="s">
        <v>60</v>
      </c>
      <c r="L10" s="21" t="s">
        <v>58</v>
      </c>
      <c r="M10" s="29" t="s">
        <v>76</v>
      </c>
      <c r="N10" s="29" t="s">
        <v>77</v>
      </c>
      <c r="O10" s="29" t="s">
        <v>78</v>
      </c>
      <c r="P10" s="30" t="s">
        <v>69</v>
      </c>
      <c r="Q10" s="30" t="s">
        <v>79</v>
      </c>
      <c r="R10" s="31" t="s">
        <v>80</v>
      </c>
      <c r="S10" s="29" t="s">
        <v>81</v>
      </c>
      <c r="T10" s="102" t="s">
        <v>478</v>
      </c>
      <c r="U10" s="95">
        <v>1</v>
      </c>
      <c r="V10" s="76" t="s">
        <v>409</v>
      </c>
      <c r="W10" s="45" t="s">
        <v>232</v>
      </c>
      <c r="X10" s="13"/>
      <c r="Y10" s="13"/>
      <c r="Z10" s="13"/>
      <c r="AA10" s="30" t="s">
        <v>64</v>
      </c>
      <c r="AB10" s="30" t="s">
        <v>233</v>
      </c>
      <c r="AC10" s="31" t="s">
        <v>66</v>
      </c>
      <c r="AD10" s="34" t="s">
        <v>249</v>
      </c>
      <c r="AE10" s="34" t="s">
        <v>250</v>
      </c>
      <c r="AF10" s="48" t="s">
        <v>251</v>
      </c>
      <c r="AG10" s="48" t="s">
        <v>252</v>
      </c>
      <c r="AH10" s="82" t="s">
        <v>456</v>
      </c>
      <c r="AI10" s="83" t="s">
        <v>457</v>
      </c>
      <c r="AJ10" s="53" t="s">
        <v>409</v>
      </c>
    </row>
    <row r="11" spans="1:36" ht="316.5" customHeight="1" x14ac:dyDescent="0.3">
      <c r="A11" s="19">
        <v>5</v>
      </c>
      <c r="B11" s="19" t="s">
        <v>72</v>
      </c>
      <c r="C11" s="32"/>
      <c r="D11" s="19" t="s">
        <v>54</v>
      </c>
      <c r="E11" s="32" t="s">
        <v>73</v>
      </c>
      <c r="F11" s="26" t="str">
        <f>IF([1]Ficha2!$V$13="","",[1]Ficha2!$V$13)</f>
        <v>Riesgo de Gestión</v>
      </c>
      <c r="G11" s="20" t="s">
        <v>57</v>
      </c>
      <c r="H11" s="20" t="s">
        <v>58</v>
      </c>
      <c r="I11" s="21" t="str">
        <f>IF([2]Ficha3!$D$21="","",[2]Ficha3!$D$21)</f>
        <v>Posibilidad de afectación reputacional  y económica por sanciones  de la Autoridad ambiental debido  al inadecuado manejo de los residuos generados por la operatividad de la entidad y al desconocimiento normativo relacionado con el manejo de residuos</v>
      </c>
      <c r="J11" s="20" t="s">
        <v>59</v>
      </c>
      <c r="K11" s="21" t="s">
        <v>60</v>
      </c>
      <c r="L11" s="21" t="s">
        <v>58</v>
      </c>
      <c r="M11" s="29" t="s">
        <v>82</v>
      </c>
      <c r="N11" s="29" t="s">
        <v>83</v>
      </c>
      <c r="O11" s="29" t="s">
        <v>84</v>
      </c>
      <c r="P11" s="30" t="s">
        <v>85</v>
      </c>
      <c r="Q11" s="30" t="s">
        <v>70</v>
      </c>
      <c r="R11" s="31" t="s">
        <v>71</v>
      </c>
      <c r="S11" s="29" t="s">
        <v>86</v>
      </c>
      <c r="T11" s="96" t="s">
        <v>479</v>
      </c>
      <c r="U11" s="95">
        <v>1</v>
      </c>
      <c r="V11" s="76" t="s">
        <v>409</v>
      </c>
      <c r="W11" s="45" t="s">
        <v>232</v>
      </c>
      <c r="X11" s="13"/>
      <c r="Y11" s="13"/>
      <c r="Z11" s="13"/>
      <c r="AA11" s="30" t="s">
        <v>64</v>
      </c>
      <c r="AB11" s="30" t="s">
        <v>74</v>
      </c>
      <c r="AC11" s="31" t="s">
        <v>75</v>
      </c>
      <c r="AD11" s="29" t="s">
        <v>253</v>
      </c>
      <c r="AE11" s="29" t="s">
        <v>254</v>
      </c>
      <c r="AF11" s="47">
        <v>44562</v>
      </c>
      <c r="AG11" s="47">
        <v>44926</v>
      </c>
      <c r="AH11" s="53" t="s">
        <v>464</v>
      </c>
      <c r="AI11" s="100">
        <v>1</v>
      </c>
      <c r="AJ11" s="53" t="s">
        <v>409</v>
      </c>
    </row>
    <row r="12" spans="1:36" ht="316.5" customHeight="1" x14ac:dyDescent="0.3">
      <c r="A12" s="19">
        <v>6</v>
      </c>
      <c r="B12" s="19" t="s">
        <v>72</v>
      </c>
      <c r="C12" s="32" t="s">
        <v>54</v>
      </c>
      <c r="D12" s="19"/>
      <c r="E12" s="32" t="s">
        <v>87</v>
      </c>
      <c r="F12" s="26" t="str">
        <f>IF([1]Ficha2!$V$13="","",[1]Ficha2!$V$13)</f>
        <v>Riesgo de Gestión</v>
      </c>
      <c r="G12" s="20" t="s">
        <v>57</v>
      </c>
      <c r="H12" s="20" t="s">
        <v>88</v>
      </c>
      <c r="I12" s="21" t="s">
        <v>89</v>
      </c>
      <c r="J12" s="20" t="s">
        <v>59</v>
      </c>
      <c r="K12" s="21" t="s">
        <v>60</v>
      </c>
      <c r="L12" s="21" t="s">
        <v>58</v>
      </c>
      <c r="M12" s="29" t="s">
        <v>90</v>
      </c>
      <c r="N12" s="29" t="s">
        <v>91</v>
      </c>
      <c r="O12" s="34" t="s">
        <v>84</v>
      </c>
      <c r="P12" s="30" t="s">
        <v>85</v>
      </c>
      <c r="Q12" s="30" t="s">
        <v>74</v>
      </c>
      <c r="R12" s="31" t="s">
        <v>75</v>
      </c>
      <c r="S12" s="29" t="s">
        <v>92</v>
      </c>
      <c r="T12" s="103" t="s">
        <v>398</v>
      </c>
      <c r="U12" s="103" t="s">
        <v>398</v>
      </c>
      <c r="V12" s="103" t="s">
        <v>398</v>
      </c>
      <c r="W12" s="29" t="s">
        <v>92</v>
      </c>
      <c r="X12" s="13"/>
      <c r="Y12" s="13"/>
      <c r="Z12" s="13"/>
      <c r="AA12" s="30" t="s">
        <v>85</v>
      </c>
      <c r="AB12" s="30" t="s">
        <v>74</v>
      </c>
      <c r="AC12" s="31" t="s">
        <v>75</v>
      </c>
      <c r="AD12" s="29" t="s">
        <v>255</v>
      </c>
      <c r="AE12" s="29" t="s">
        <v>256</v>
      </c>
      <c r="AF12" s="47">
        <v>44866</v>
      </c>
      <c r="AG12" s="47">
        <v>44926</v>
      </c>
      <c r="AH12" s="53" t="s">
        <v>410</v>
      </c>
      <c r="AI12" s="78">
        <v>1</v>
      </c>
      <c r="AJ12" s="53" t="s">
        <v>409</v>
      </c>
    </row>
    <row r="13" spans="1:36" ht="316.5" customHeight="1" x14ac:dyDescent="0.3">
      <c r="A13" s="19">
        <v>7</v>
      </c>
      <c r="B13" s="19" t="s">
        <v>72</v>
      </c>
      <c r="C13" s="32" t="s">
        <v>54</v>
      </c>
      <c r="D13" s="19"/>
      <c r="E13" s="32" t="s">
        <v>87</v>
      </c>
      <c r="F13" s="26" t="str">
        <f>IF([1]Ficha2!$V$13="","",[1]Ficha2!$V$13)</f>
        <v>Riesgo de Gestión</v>
      </c>
      <c r="G13" s="20" t="s">
        <v>57</v>
      </c>
      <c r="H13" s="20" t="s">
        <v>88</v>
      </c>
      <c r="I13" s="21" t="s">
        <v>93</v>
      </c>
      <c r="J13" s="20" t="s">
        <v>59</v>
      </c>
      <c r="K13" s="21" t="s">
        <v>60</v>
      </c>
      <c r="L13" s="21" t="s">
        <v>58</v>
      </c>
      <c r="M13" s="29" t="s">
        <v>94</v>
      </c>
      <c r="N13" s="29" t="s">
        <v>95</v>
      </c>
      <c r="O13" s="29" t="s">
        <v>96</v>
      </c>
      <c r="P13" s="30" t="s">
        <v>64</v>
      </c>
      <c r="Q13" s="30" t="s">
        <v>74</v>
      </c>
      <c r="R13" s="31" t="s">
        <v>75</v>
      </c>
      <c r="S13" s="29" t="s">
        <v>97</v>
      </c>
      <c r="T13" s="29" t="s">
        <v>480</v>
      </c>
      <c r="U13" s="74">
        <v>1</v>
      </c>
      <c r="V13" s="76" t="s">
        <v>409</v>
      </c>
      <c r="W13" s="45" t="s">
        <v>232</v>
      </c>
      <c r="X13" s="13"/>
      <c r="Y13" s="13"/>
      <c r="Z13" s="13"/>
      <c r="AA13" s="30" t="s">
        <v>234</v>
      </c>
      <c r="AB13" s="30" t="s">
        <v>235</v>
      </c>
      <c r="AC13" s="31" t="s">
        <v>75</v>
      </c>
      <c r="AD13" s="45" t="s">
        <v>257</v>
      </c>
      <c r="AE13" s="45" t="s">
        <v>258</v>
      </c>
      <c r="AF13" s="47">
        <v>44866</v>
      </c>
      <c r="AG13" s="47">
        <v>45291</v>
      </c>
      <c r="AH13" s="84" t="s">
        <v>390</v>
      </c>
      <c r="AI13" s="85">
        <v>1</v>
      </c>
      <c r="AJ13" s="69" t="s">
        <v>409</v>
      </c>
    </row>
    <row r="14" spans="1:36" ht="316.5" customHeight="1" x14ac:dyDescent="0.3">
      <c r="A14" s="19">
        <v>8</v>
      </c>
      <c r="B14" s="19" t="s">
        <v>98</v>
      </c>
      <c r="C14" s="19"/>
      <c r="D14" s="19" t="s">
        <v>54</v>
      </c>
      <c r="E14" s="19" t="s">
        <v>99</v>
      </c>
      <c r="F14" s="26" t="str">
        <f>IF([1]Ficha2!$V$13="","",[1]Ficha2!$V$13)</f>
        <v>Riesgo de Gestión</v>
      </c>
      <c r="G14" s="20" t="s">
        <v>100</v>
      </c>
      <c r="H14" s="20" t="s">
        <v>58</v>
      </c>
      <c r="I14" s="21" t="str">
        <f>IF([3]Ficha1!$D$21="","",[3]Ficha1!$D$21)</f>
        <v>Posibilidad de afectación reputacional  y económica por Inoportuna e inadecuada atención de necesidades o requerimientos tecnológicos debido a la falta de infraestructura tecnológica, metodologias y personal idoneo que faciliten la planeación, seguimiento y control para la atención de los servicios tecnológicos del FPS-FNC.</v>
      </c>
      <c r="J14" s="20" t="s">
        <v>59</v>
      </c>
      <c r="K14" s="21" t="s">
        <v>101</v>
      </c>
      <c r="L14" s="21" t="s">
        <v>58</v>
      </c>
      <c r="M14" s="29" t="s">
        <v>102</v>
      </c>
      <c r="N14" s="29" t="s">
        <v>58</v>
      </c>
      <c r="O14" s="29" t="s">
        <v>103</v>
      </c>
      <c r="P14" s="30" t="s">
        <v>104</v>
      </c>
      <c r="Q14" s="30" t="s">
        <v>74</v>
      </c>
      <c r="R14" s="31" t="s">
        <v>71</v>
      </c>
      <c r="S14" s="29" t="s">
        <v>105</v>
      </c>
      <c r="T14" s="93" t="s">
        <v>434</v>
      </c>
      <c r="U14" s="94">
        <v>1</v>
      </c>
      <c r="V14" s="53" t="s">
        <v>409</v>
      </c>
      <c r="W14" s="45" t="s">
        <v>232</v>
      </c>
      <c r="X14" s="13"/>
      <c r="Y14" s="13"/>
      <c r="Z14" s="13"/>
      <c r="AA14" s="30" t="s">
        <v>69</v>
      </c>
      <c r="AB14" s="30" t="s">
        <v>74</v>
      </c>
      <c r="AC14" s="31" t="s">
        <v>75</v>
      </c>
      <c r="AD14" s="29" t="s">
        <v>259</v>
      </c>
      <c r="AE14" s="49" t="s">
        <v>260</v>
      </c>
      <c r="AF14" s="47">
        <v>44652</v>
      </c>
      <c r="AG14" s="47">
        <v>44926</v>
      </c>
      <c r="AH14" s="29" t="s">
        <v>435</v>
      </c>
      <c r="AI14" s="86" t="s">
        <v>436</v>
      </c>
      <c r="AJ14" s="53" t="s">
        <v>409</v>
      </c>
    </row>
    <row r="15" spans="1:36" ht="316.5" customHeight="1" x14ac:dyDescent="0.3">
      <c r="A15" s="19">
        <v>9</v>
      </c>
      <c r="B15" s="19" t="s">
        <v>106</v>
      </c>
      <c r="C15" s="19"/>
      <c r="D15" s="19" t="s">
        <v>54</v>
      </c>
      <c r="E15" s="19" t="s">
        <v>107</v>
      </c>
      <c r="F15" s="26" t="s">
        <v>56</v>
      </c>
      <c r="G15" s="20" t="s">
        <v>57</v>
      </c>
      <c r="H15" s="20" t="s">
        <v>58</v>
      </c>
      <c r="I15" s="21" t="str">
        <f>IF([4]Ficha1!$D$21="","",[4]Ficha1!$D$21)</f>
        <v xml:space="preserve">Posibilidad de afectación reputacional  y económica  Al no actualizar inventario de bienes devolutivos - cuentas personales para garantizar  custodia y aseguramiento de los mismos  </v>
      </c>
      <c r="J15" s="20" t="s">
        <v>59</v>
      </c>
      <c r="K15" s="35" t="s">
        <v>60</v>
      </c>
      <c r="L15" s="21" t="s">
        <v>58</v>
      </c>
      <c r="M15" s="29" t="s">
        <v>108</v>
      </c>
      <c r="N15" s="29" t="s">
        <v>109</v>
      </c>
      <c r="O15" s="29" t="s">
        <v>110</v>
      </c>
      <c r="P15" s="30" t="s">
        <v>69</v>
      </c>
      <c r="Q15" s="30" t="s">
        <v>65</v>
      </c>
      <c r="R15" s="31" t="s">
        <v>75</v>
      </c>
      <c r="S15" s="29" t="s">
        <v>111</v>
      </c>
      <c r="T15" s="48" t="s">
        <v>425</v>
      </c>
      <c r="U15" s="75">
        <v>1</v>
      </c>
      <c r="V15" s="53" t="s">
        <v>409</v>
      </c>
      <c r="W15" s="45" t="s">
        <v>232</v>
      </c>
      <c r="X15" s="13"/>
      <c r="Y15" s="13"/>
      <c r="Z15" s="13"/>
      <c r="AA15" s="30" t="s">
        <v>64</v>
      </c>
      <c r="AB15" s="30" t="s">
        <v>65</v>
      </c>
      <c r="AC15" s="31" t="s">
        <v>66</v>
      </c>
      <c r="AD15" s="34" t="s">
        <v>261</v>
      </c>
      <c r="AE15" s="34" t="s">
        <v>262</v>
      </c>
      <c r="AF15" s="48">
        <v>44652</v>
      </c>
      <c r="AG15" s="48">
        <v>44926</v>
      </c>
      <c r="AH15" s="48" t="s">
        <v>425</v>
      </c>
      <c r="AI15" s="75" t="s">
        <v>426</v>
      </c>
      <c r="AJ15" s="53" t="s">
        <v>427</v>
      </c>
    </row>
    <row r="16" spans="1:36" ht="316.5" customHeight="1" x14ac:dyDescent="0.3">
      <c r="A16" s="19">
        <v>10</v>
      </c>
      <c r="B16" s="19" t="s">
        <v>106</v>
      </c>
      <c r="C16" s="19"/>
      <c r="D16" s="19" t="s">
        <v>54</v>
      </c>
      <c r="E16" s="19" t="s">
        <v>107</v>
      </c>
      <c r="F16" s="26" t="s">
        <v>56</v>
      </c>
      <c r="G16" s="20" t="s">
        <v>57</v>
      </c>
      <c r="H16" s="20" t="s">
        <v>58</v>
      </c>
      <c r="I16" s="21" t="str">
        <f>IF([4]Ficha2!$D$21="","",[4]Ficha2!$D$21)</f>
        <v xml:space="preserve">Posibilidad de afectación reputacional  y económica  Al no efectuar el aseguramiento de los bienes de propiedad de la entidad  </v>
      </c>
      <c r="J16" s="20" t="s">
        <v>59</v>
      </c>
      <c r="K16" s="35" t="s">
        <v>101</v>
      </c>
      <c r="L16" s="21" t="s">
        <v>58</v>
      </c>
      <c r="M16" s="29" t="s">
        <v>112</v>
      </c>
      <c r="N16" s="29" t="s">
        <v>113</v>
      </c>
      <c r="O16" s="29" t="s">
        <v>114</v>
      </c>
      <c r="P16" s="30" t="s">
        <v>64</v>
      </c>
      <c r="Q16" s="30" t="s">
        <v>74</v>
      </c>
      <c r="R16" s="31" t="s">
        <v>75</v>
      </c>
      <c r="S16" s="29" t="s">
        <v>115</v>
      </c>
      <c r="T16" s="53" t="s">
        <v>428</v>
      </c>
      <c r="U16" s="74">
        <v>1</v>
      </c>
      <c r="V16" s="53" t="s">
        <v>409</v>
      </c>
      <c r="W16" s="45" t="s">
        <v>232</v>
      </c>
      <c r="X16" s="13"/>
      <c r="Y16" s="13"/>
      <c r="Z16" s="13"/>
      <c r="AA16" s="30" t="s">
        <v>64</v>
      </c>
      <c r="AB16" s="30" t="s">
        <v>65</v>
      </c>
      <c r="AC16" s="31" t="s">
        <v>66</v>
      </c>
      <c r="AD16" s="34" t="s">
        <v>263</v>
      </c>
      <c r="AE16" s="34" t="s">
        <v>264</v>
      </c>
      <c r="AF16" s="48">
        <v>44652</v>
      </c>
      <c r="AG16" s="48">
        <v>44926</v>
      </c>
      <c r="AH16" s="53" t="s">
        <v>429</v>
      </c>
      <c r="AI16" s="74">
        <v>1</v>
      </c>
      <c r="AJ16" s="53" t="s">
        <v>409</v>
      </c>
    </row>
    <row r="17" spans="1:36" ht="316.5" customHeight="1" x14ac:dyDescent="0.3">
      <c r="A17" s="19">
        <v>11</v>
      </c>
      <c r="B17" s="36" t="s">
        <v>116</v>
      </c>
      <c r="C17" s="36"/>
      <c r="D17" s="19" t="s">
        <v>54</v>
      </c>
      <c r="E17" s="36" t="s">
        <v>117</v>
      </c>
      <c r="F17" s="26" t="s">
        <v>56</v>
      </c>
      <c r="G17" s="20" t="s">
        <v>57</v>
      </c>
      <c r="H17" s="20" t="s">
        <v>58</v>
      </c>
      <c r="I17" s="21" t="str">
        <f>IF([5]Ficha1!$D$21="","",[5]Ficha1!$D$21)</f>
        <v>Posibilidad de afectación reputacional por hallazgos generados por los organismos de control y/o notificaciones de entidades externas  debido a la presentación de los informes de Ley por fuera de los términos</v>
      </c>
      <c r="J17" s="20" t="s">
        <v>59</v>
      </c>
      <c r="K17" s="21" t="s">
        <v>101</v>
      </c>
      <c r="L17" s="21" t="s">
        <v>58</v>
      </c>
      <c r="M17" s="29" t="s">
        <v>118</v>
      </c>
      <c r="N17" s="29" t="s">
        <v>119</v>
      </c>
      <c r="O17" s="29" t="s">
        <v>120</v>
      </c>
      <c r="P17" s="30" t="s">
        <v>85</v>
      </c>
      <c r="Q17" s="30" t="s">
        <v>74</v>
      </c>
      <c r="R17" s="31" t="s">
        <v>75</v>
      </c>
      <c r="S17" s="29" t="s">
        <v>121</v>
      </c>
      <c r="T17" s="101" t="s">
        <v>476</v>
      </c>
      <c r="U17" s="74">
        <v>1</v>
      </c>
      <c r="V17" s="53" t="s">
        <v>409</v>
      </c>
      <c r="W17" s="45" t="s">
        <v>232</v>
      </c>
      <c r="X17" s="13"/>
      <c r="Y17" s="13"/>
      <c r="Z17" s="13"/>
      <c r="AA17" s="30" t="s">
        <v>69</v>
      </c>
      <c r="AB17" s="30" t="s">
        <v>74</v>
      </c>
      <c r="AC17" s="31" t="s">
        <v>75</v>
      </c>
      <c r="AD17" s="34" t="s">
        <v>265</v>
      </c>
      <c r="AE17" s="34" t="s">
        <v>266</v>
      </c>
      <c r="AF17" s="48">
        <v>44652</v>
      </c>
      <c r="AG17" s="48">
        <v>44926</v>
      </c>
      <c r="AH17" s="53" t="s">
        <v>411</v>
      </c>
      <c r="AI17" s="74">
        <v>1</v>
      </c>
      <c r="AJ17" s="53" t="s">
        <v>409</v>
      </c>
    </row>
    <row r="18" spans="1:36" ht="316.5" customHeight="1" x14ac:dyDescent="0.3">
      <c r="A18" s="19">
        <v>12</v>
      </c>
      <c r="B18" s="36" t="s">
        <v>122</v>
      </c>
      <c r="C18" s="36"/>
      <c r="D18" s="19" t="s">
        <v>54</v>
      </c>
      <c r="E18" s="36" t="s">
        <v>123</v>
      </c>
      <c r="F18" s="20" t="s">
        <v>56</v>
      </c>
      <c r="G18" s="20" t="s">
        <v>57</v>
      </c>
      <c r="H18" s="20" t="s">
        <v>58</v>
      </c>
      <c r="I18" s="21" t="str">
        <f>IF([6]Ficha1!$D$21="","",[6]Ficha1!$D$21)</f>
        <v>Posibilidad de afectación reputacional  y económica por hallazgos de los entes de control o el no fenecimiento de la cuenta  debido al incumplimiento normativo y del manual de politicas contables en las actividades financieras</v>
      </c>
      <c r="J18" s="20" t="s">
        <v>59</v>
      </c>
      <c r="K18" s="21" t="s">
        <v>124</v>
      </c>
      <c r="L18" s="21" t="s">
        <v>58</v>
      </c>
      <c r="M18" s="29" t="s">
        <v>125</v>
      </c>
      <c r="N18" s="29" t="s">
        <v>126</v>
      </c>
      <c r="O18" s="29" t="s">
        <v>127</v>
      </c>
      <c r="P18" s="30" t="s">
        <v>104</v>
      </c>
      <c r="Q18" s="30" t="s">
        <v>74</v>
      </c>
      <c r="R18" s="31" t="s">
        <v>71</v>
      </c>
      <c r="S18" s="29" t="s">
        <v>128</v>
      </c>
      <c r="T18" s="76" t="s">
        <v>431</v>
      </c>
      <c r="U18" s="74">
        <v>0.56999999999999995</v>
      </c>
      <c r="V18" s="53" t="s">
        <v>409</v>
      </c>
      <c r="W18" s="45" t="s">
        <v>232</v>
      </c>
      <c r="X18" s="13"/>
      <c r="Y18" s="13"/>
      <c r="Z18" s="13"/>
      <c r="AA18" s="30" t="s">
        <v>69</v>
      </c>
      <c r="AB18" s="30" t="s">
        <v>74</v>
      </c>
      <c r="AC18" s="31" t="s">
        <v>75</v>
      </c>
      <c r="AD18" s="45" t="s">
        <v>267</v>
      </c>
      <c r="AE18" s="49" t="s">
        <v>268</v>
      </c>
      <c r="AF18" s="47">
        <v>44652</v>
      </c>
      <c r="AG18" s="47">
        <v>44926</v>
      </c>
      <c r="AH18" s="76" t="s">
        <v>431</v>
      </c>
      <c r="AI18" s="74">
        <v>0.56999999999999995</v>
      </c>
      <c r="AJ18" s="53" t="s">
        <v>409</v>
      </c>
    </row>
    <row r="19" spans="1:36" ht="316.5" customHeight="1" x14ac:dyDescent="0.3">
      <c r="A19" s="19">
        <v>13</v>
      </c>
      <c r="B19" s="36" t="s">
        <v>129</v>
      </c>
      <c r="C19" s="36"/>
      <c r="D19" s="19" t="s">
        <v>54</v>
      </c>
      <c r="E19" s="36" t="s">
        <v>130</v>
      </c>
      <c r="F19" s="20" t="s">
        <v>56</v>
      </c>
      <c r="G19" s="20" t="s">
        <v>131</v>
      </c>
      <c r="H19" s="20" t="s">
        <v>58</v>
      </c>
      <c r="I19" s="21" t="str">
        <f>IF([7]Ficha1!$D$21="","",[7]Ficha1!$D$21)</f>
        <v>Posibilidad de afectación reputacional por Inoportuna atención de necesidades o requerimientos  para el reconocimiento y pago de las prestaciones económicas solicitadas por los usuarios.</v>
      </c>
      <c r="J19" s="20" t="s">
        <v>59</v>
      </c>
      <c r="K19" s="35" t="s">
        <v>132</v>
      </c>
      <c r="L19" s="21" t="s">
        <v>58</v>
      </c>
      <c r="M19" s="29" t="s">
        <v>133</v>
      </c>
      <c r="N19" s="29" t="s">
        <v>119</v>
      </c>
      <c r="O19" s="29" t="s">
        <v>134</v>
      </c>
      <c r="P19" s="30" t="s">
        <v>135</v>
      </c>
      <c r="Q19" s="30" t="s">
        <v>79</v>
      </c>
      <c r="R19" s="31" t="s">
        <v>80</v>
      </c>
      <c r="S19" s="29" t="s">
        <v>136</v>
      </c>
      <c r="T19" s="76" t="s">
        <v>437</v>
      </c>
      <c r="U19" s="77">
        <v>1</v>
      </c>
      <c r="V19" s="53" t="s">
        <v>409</v>
      </c>
      <c r="W19" s="45" t="s">
        <v>232</v>
      </c>
      <c r="X19" s="13"/>
      <c r="Y19" s="13"/>
      <c r="Z19" s="13"/>
      <c r="AA19" s="30" t="s">
        <v>236</v>
      </c>
      <c r="AB19" s="30" t="s">
        <v>237</v>
      </c>
      <c r="AC19" s="31" t="s">
        <v>71</v>
      </c>
      <c r="AD19" s="29" t="s">
        <v>269</v>
      </c>
      <c r="AE19" s="49" t="s">
        <v>270</v>
      </c>
      <c r="AF19" s="47">
        <v>44652</v>
      </c>
      <c r="AG19" s="47">
        <v>44926</v>
      </c>
      <c r="AH19" s="53" t="s">
        <v>440</v>
      </c>
      <c r="AI19" s="87" t="s">
        <v>441</v>
      </c>
      <c r="AJ19" s="53" t="s">
        <v>409</v>
      </c>
    </row>
    <row r="20" spans="1:36" ht="316.5" customHeight="1" x14ac:dyDescent="0.3">
      <c r="A20" s="19">
        <v>14</v>
      </c>
      <c r="B20" s="36" t="s">
        <v>129</v>
      </c>
      <c r="C20" s="36"/>
      <c r="D20" s="19" t="s">
        <v>54</v>
      </c>
      <c r="E20" s="36" t="s">
        <v>130</v>
      </c>
      <c r="F20" s="20" t="s">
        <v>56</v>
      </c>
      <c r="G20" s="20" t="s">
        <v>57</v>
      </c>
      <c r="H20" s="20" t="s">
        <v>58</v>
      </c>
      <c r="I20" s="21" t="str">
        <f>IF([7]Ficha2!$D$21="","",[7]Ficha2!$D$21)</f>
        <v>Posibilidad de afectación reputacional  y económica por  Inadecuada aplicación de las normas legales y convencionales y procedimientos establecidos para  el pago de las prestaciones económicas</v>
      </c>
      <c r="J20" s="20" t="s">
        <v>59</v>
      </c>
      <c r="K20" s="35" t="s">
        <v>137</v>
      </c>
      <c r="L20" s="21" t="s">
        <v>58</v>
      </c>
      <c r="M20" s="29" t="s">
        <v>138</v>
      </c>
      <c r="N20" s="29" t="s">
        <v>139</v>
      </c>
      <c r="O20" s="29" t="s">
        <v>140</v>
      </c>
      <c r="P20" s="30" t="s">
        <v>135</v>
      </c>
      <c r="Q20" s="30" t="s">
        <v>79</v>
      </c>
      <c r="R20" s="31" t="s">
        <v>80</v>
      </c>
      <c r="S20" s="29" t="s">
        <v>141</v>
      </c>
      <c r="T20" s="76" t="s">
        <v>438</v>
      </c>
      <c r="U20" s="77">
        <v>1</v>
      </c>
      <c r="V20" s="53" t="s">
        <v>409</v>
      </c>
      <c r="W20" s="45" t="s">
        <v>232</v>
      </c>
      <c r="X20" s="13"/>
      <c r="Y20" s="13"/>
      <c r="Z20" s="13"/>
      <c r="AA20" s="30" t="s">
        <v>236</v>
      </c>
      <c r="AB20" s="30" t="s">
        <v>237</v>
      </c>
      <c r="AC20" s="31" t="s">
        <v>71</v>
      </c>
      <c r="AD20" s="29" t="s">
        <v>271</v>
      </c>
      <c r="AE20" s="49" t="s">
        <v>272</v>
      </c>
      <c r="AF20" s="47">
        <v>44652</v>
      </c>
      <c r="AG20" s="47">
        <v>44926</v>
      </c>
      <c r="AH20" s="76" t="s">
        <v>439</v>
      </c>
      <c r="AI20" s="77">
        <v>1</v>
      </c>
      <c r="AJ20" s="53" t="s">
        <v>442</v>
      </c>
    </row>
    <row r="21" spans="1:36" ht="316.5" customHeight="1" x14ac:dyDescent="0.3">
      <c r="A21" s="19">
        <v>15</v>
      </c>
      <c r="B21" s="36" t="s">
        <v>142</v>
      </c>
      <c r="C21" s="36"/>
      <c r="D21" s="19" t="s">
        <v>54</v>
      </c>
      <c r="E21" s="36" t="s">
        <v>143</v>
      </c>
      <c r="F21" s="20" t="s">
        <v>56</v>
      </c>
      <c r="G21" s="20" t="s">
        <v>57</v>
      </c>
      <c r="H21" s="20" t="s">
        <v>58</v>
      </c>
      <c r="I21" s="43" t="str">
        <f>IF([8]Ficha1!$D$21="","",[8]Ficha1!$D$21)</f>
        <v>Posibilidad de afectación reputacional  y económica por Inoportunidad en la entrega de la certificación electronica de tiempos laborados y la certificación  laboral con funciones anteriores al 2010 a trabajadores y extrabajadores debido a que el proceso no dispone de los mecanismos físicos y digitales que le permitan un facil acceso a la información.</v>
      </c>
      <c r="J21" s="20" t="s">
        <v>59</v>
      </c>
      <c r="K21" s="21" t="s">
        <v>144</v>
      </c>
      <c r="L21" s="21" t="s">
        <v>58</v>
      </c>
      <c r="M21" s="29" t="s">
        <v>145</v>
      </c>
      <c r="N21" s="29" t="s">
        <v>119</v>
      </c>
      <c r="O21" s="29" t="s">
        <v>146</v>
      </c>
      <c r="P21" s="30" t="s">
        <v>85</v>
      </c>
      <c r="Q21" s="30" t="s">
        <v>74</v>
      </c>
      <c r="R21" s="31" t="s">
        <v>75</v>
      </c>
      <c r="S21" s="29" t="s">
        <v>147</v>
      </c>
      <c r="T21" s="53" t="s">
        <v>486</v>
      </c>
      <c r="U21" s="74">
        <v>1</v>
      </c>
      <c r="V21" s="53" t="s">
        <v>409</v>
      </c>
      <c r="W21" s="45" t="s">
        <v>232</v>
      </c>
      <c r="X21" s="13"/>
      <c r="Y21" s="13"/>
      <c r="Z21" s="13"/>
      <c r="AA21" s="30" t="s">
        <v>69</v>
      </c>
      <c r="AB21" s="30" t="s">
        <v>74</v>
      </c>
      <c r="AC21" s="31" t="s">
        <v>75</v>
      </c>
      <c r="AD21" s="29" t="s">
        <v>273</v>
      </c>
      <c r="AE21" s="49" t="s">
        <v>274</v>
      </c>
      <c r="AF21" s="47">
        <v>44652</v>
      </c>
      <c r="AG21" s="47">
        <v>44926</v>
      </c>
      <c r="AH21" s="53" t="s">
        <v>432</v>
      </c>
      <c r="AI21" s="78" t="s">
        <v>433</v>
      </c>
      <c r="AJ21" s="53" t="s">
        <v>409</v>
      </c>
    </row>
    <row r="22" spans="1:36" ht="316.5" customHeight="1" x14ac:dyDescent="0.3">
      <c r="A22" s="19">
        <v>16</v>
      </c>
      <c r="B22" s="37" t="s">
        <v>148</v>
      </c>
      <c r="C22" s="37" t="s">
        <v>54</v>
      </c>
      <c r="D22" s="38"/>
      <c r="E22" s="39" t="s">
        <v>149</v>
      </c>
      <c r="F22" s="37" t="s">
        <v>150</v>
      </c>
      <c r="G22" s="40" t="s">
        <v>151</v>
      </c>
      <c r="H22" s="37" t="s">
        <v>88</v>
      </c>
      <c r="I22" s="39" t="s">
        <v>152</v>
      </c>
      <c r="J22" s="37" t="s">
        <v>59</v>
      </c>
      <c r="K22" s="40" t="s">
        <v>153</v>
      </c>
      <c r="L22" s="21" t="s">
        <v>58</v>
      </c>
      <c r="M22" s="40" t="s">
        <v>154</v>
      </c>
      <c r="N22" s="41"/>
      <c r="O22" s="39" t="s">
        <v>155</v>
      </c>
      <c r="P22" s="30" t="s">
        <v>156</v>
      </c>
      <c r="Q22" s="30" t="s">
        <v>156</v>
      </c>
      <c r="R22" s="31" t="s">
        <v>157</v>
      </c>
      <c r="S22" s="39" t="s">
        <v>158</v>
      </c>
      <c r="T22" s="53" t="s">
        <v>487</v>
      </c>
      <c r="U22" s="74">
        <v>1</v>
      </c>
      <c r="V22" s="53" t="s">
        <v>409</v>
      </c>
      <c r="W22" s="38" t="s">
        <v>232</v>
      </c>
      <c r="X22" s="13"/>
      <c r="Y22" s="13"/>
      <c r="Z22" s="13"/>
      <c r="AA22" s="30" t="s">
        <v>156</v>
      </c>
      <c r="AB22" s="30" t="s">
        <v>235</v>
      </c>
      <c r="AC22" s="31" t="s">
        <v>71</v>
      </c>
      <c r="AD22" s="29" t="s">
        <v>275</v>
      </c>
      <c r="AE22" s="39" t="s">
        <v>276</v>
      </c>
      <c r="AF22" s="50">
        <v>44693</v>
      </c>
      <c r="AG22" s="50">
        <v>44727</v>
      </c>
      <c r="AH22" s="53" t="s">
        <v>488</v>
      </c>
      <c r="AI22" s="74">
        <v>1</v>
      </c>
      <c r="AJ22" s="53" t="s">
        <v>409</v>
      </c>
    </row>
    <row r="23" spans="1:36" ht="316.5" customHeight="1" x14ac:dyDescent="0.3">
      <c r="A23" s="19">
        <v>17</v>
      </c>
      <c r="B23" s="36" t="s">
        <v>159</v>
      </c>
      <c r="C23" s="36"/>
      <c r="D23" s="19" t="s">
        <v>54</v>
      </c>
      <c r="E23" s="36" t="s">
        <v>160</v>
      </c>
      <c r="F23" s="20" t="s">
        <v>56</v>
      </c>
      <c r="G23" s="20" t="s">
        <v>57</v>
      </c>
      <c r="H23" s="20" t="s">
        <v>58</v>
      </c>
      <c r="I23" s="21" t="str">
        <f>IF([9]Ficha1!$D$21="","",[9]Ficha1!$D$21)</f>
        <v xml:space="preserve">Posibilidad de afectación reputacional  y económica por falta de aplicación de los instrumentos archivisticos en todos los procesos del FPS-FNC  por la inadecuada aplicación de las TRD, debido al desconocimiento de los servidores públicos en los temas de Gestión Documental </v>
      </c>
      <c r="J23" s="20" t="s">
        <v>59</v>
      </c>
      <c r="K23" s="21" t="s">
        <v>101</v>
      </c>
      <c r="L23" s="21" t="s">
        <v>58</v>
      </c>
      <c r="M23" s="29" t="s">
        <v>161</v>
      </c>
      <c r="N23" s="29" t="s">
        <v>58</v>
      </c>
      <c r="O23" s="29" t="s">
        <v>162</v>
      </c>
      <c r="P23" s="30" t="s">
        <v>64</v>
      </c>
      <c r="Q23" s="30" t="s">
        <v>79</v>
      </c>
      <c r="R23" s="31" t="s">
        <v>80</v>
      </c>
      <c r="S23" s="29" t="s">
        <v>163</v>
      </c>
      <c r="T23" s="88" t="s">
        <v>417</v>
      </c>
      <c r="U23" s="95">
        <v>1</v>
      </c>
      <c r="V23" s="53" t="s">
        <v>409</v>
      </c>
      <c r="W23" s="45" t="s">
        <v>232</v>
      </c>
      <c r="X23" s="13"/>
      <c r="Y23" s="13"/>
      <c r="Z23" s="13"/>
      <c r="AA23" s="30" t="s">
        <v>224</v>
      </c>
      <c r="AB23" s="30" t="s">
        <v>238</v>
      </c>
      <c r="AC23" s="31" t="s">
        <v>71</v>
      </c>
      <c r="AD23" s="29" t="s">
        <v>277</v>
      </c>
      <c r="AE23" s="29" t="s">
        <v>278</v>
      </c>
      <c r="AF23" s="47">
        <v>44652</v>
      </c>
      <c r="AG23" s="47">
        <v>44926</v>
      </c>
      <c r="AH23" s="88" t="s">
        <v>419</v>
      </c>
      <c r="AI23" s="89" t="s">
        <v>424</v>
      </c>
      <c r="AJ23" s="53" t="s">
        <v>423</v>
      </c>
    </row>
    <row r="24" spans="1:36" ht="316.5" customHeight="1" x14ac:dyDescent="0.3">
      <c r="A24" s="19">
        <v>18</v>
      </c>
      <c r="B24" s="36" t="s">
        <v>159</v>
      </c>
      <c r="C24" s="36"/>
      <c r="D24" s="19" t="s">
        <v>54</v>
      </c>
      <c r="E24" s="36" t="s">
        <v>160</v>
      </c>
      <c r="F24" s="20" t="s">
        <v>56</v>
      </c>
      <c r="G24" s="20" t="s">
        <v>57</v>
      </c>
      <c r="H24" s="20" t="s">
        <v>58</v>
      </c>
      <c r="I24" s="21" t="str">
        <f>IF([9]Ficha2!$D$21="","",[9]Ficha2!$D$21)</f>
        <v xml:space="preserve">Posibilidad de afectación reputacional  y económica por sanciones de entes de control e insatisfacción de los Usuarios internos y externos debido a la inadecuada administración de la documentación producida y recibida por el FPS FNC </v>
      </c>
      <c r="J24" s="20" t="s">
        <v>59</v>
      </c>
      <c r="K24" s="21" t="s">
        <v>101</v>
      </c>
      <c r="L24" s="21" t="s">
        <v>58</v>
      </c>
      <c r="M24" s="29" t="s">
        <v>164</v>
      </c>
      <c r="N24" s="29" t="s">
        <v>58</v>
      </c>
      <c r="O24" s="29" t="s">
        <v>165</v>
      </c>
      <c r="P24" s="30" t="s">
        <v>104</v>
      </c>
      <c r="Q24" s="30" t="s">
        <v>79</v>
      </c>
      <c r="R24" s="31" t="s">
        <v>80</v>
      </c>
      <c r="S24" s="29" t="s">
        <v>166</v>
      </c>
      <c r="T24" s="96" t="s">
        <v>418</v>
      </c>
      <c r="U24" s="95">
        <v>1</v>
      </c>
      <c r="V24" s="53" t="s">
        <v>409</v>
      </c>
      <c r="W24" s="45" t="s">
        <v>232</v>
      </c>
      <c r="X24" s="13"/>
      <c r="Y24" s="13"/>
      <c r="Z24" s="13"/>
      <c r="AA24" s="30" t="s">
        <v>239</v>
      </c>
      <c r="AB24" s="30" t="s">
        <v>240</v>
      </c>
      <c r="AC24" s="31" t="s">
        <v>80</v>
      </c>
      <c r="AD24" s="29" t="s">
        <v>279</v>
      </c>
      <c r="AE24" s="29" t="s">
        <v>280</v>
      </c>
      <c r="AF24" s="47">
        <v>44652</v>
      </c>
      <c r="AG24" s="47">
        <v>44926</v>
      </c>
      <c r="AH24" s="90" t="s">
        <v>420</v>
      </c>
      <c r="AI24" s="89" t="s">
        <v>422</v>
      </c>
      <c r="AJ24" s="53" t="s">
        <v>421</v>
      </c>
    </row>
    <row r="25" spans="1:36" ht="316.5" customHeight="1" x14ac:dyDescent="0.3">
      <c r="A25" s="19">
        <v>19</v>
      </c>
      <c r="B25" s="36" t="s">
        <v>167</v>
      </c>
      <c r="C25" s="36"/>
      <c r="D25" s="19" t="s">
        <v>54</v>
      </c>
      <c r="E25" s="36" t="s">
        <v>168</v>
      </c>
      <c r="F25" s="20" t="s">
        <v>56</v>
      </c>
      <c r="G25" s="20" t="s">
        <v>169</v>
      </c>
      <c r="H25" s="20" t="s">
        <v>58</v>
      </c>
      <c r="I25" s="21" t="str">
        <f>IF([10]Ficha1!$D$21="","",[10]Ficha1!$D$21)</f>
        <v>Posibilidad de afectación reputacional por inadaceado saneamiento para comercializar  los bienes inmuebles transferidos debido a  englobes con corredor ferreo y dentro de la zona de seguridad ferrea</v>
      </c>
      <c r="J25" s="20" t="s">
        <v>59</v>
      </c>
      <c r="K25" s="21" t="s">
        <v>60</v>
      </c>
      <c r="L25" s="21" t="s">
        <v>58</v>
      </c>
      <c r="M25" s="29" t="s">
        <v>170</v>
      </c>
      <c r="N25" s="29" t="s">
        <v>171</v>
      </c>
      <c r="O25" s="29" t="s">
        <v>172</v>
      </c>
      <c r="P25" s="30" t="s">
        <v>69</v>
      </c>
      <c r="Q25" s="30" t="s">
        <v>79</v>
      </c>
      <c r="R25" s="31" t="s">
        <v>80</v>
      </c>
      <c r="S25" s="29" t="s">
        <v>173</v>
      </c>
      <c r="T25" s="29" t="s">
        <v>430</v>
      </c>
      <c r="U25" s="74">
        <v>1</v>
      </c>
      <c r="V25" s="53" t="s">
        <v>409</v>
      </c>
      <c r="W25" s="45" t="s">
        <v>232</v>
      </c>
      <c r="X25" s="13"/>
      <c r="Y25" s="13"/>
      <c r="Z25" s="13"/>
      <c r="AA25" s="30" t="s">
        <v>69</v>
      </c>
      <c r="AB25" s="30" t="s">
        <v>240</v>
      </c>
      <c r="AC25" s="31" t="s">
        <v>80</v>
      </c>
      <c r="AD25" s="29" t="s">
        <v>281</v>
      </c>
      <c r="AE25" s="29" t="s">
        <v>282</v>
      </c>
      <c r="AF25" s="47">
        <v>44652</v>
      </c>
      <c r="AG25" s="47">
        <v>44926</v>
      </c>
      <c r="AH25" s="29" t="s">
        <v>430</v>
      </c>
      <c r="AI25" s="74">
        <v>1</v>
      </c>
      <c r="AJ25" s="53" t="s">
        <v>409</v>
      </c>
    </row>
    <row r="26" spans="1:36" ht="316.5" customHeight="1" x14ac:dyDescent="0.3">
      <c r="A26" s="19">
        <v>20</v>
      </c>
      <c r="B26" s="36" t="s">
        <v>174</v>
      </c>
      <c r="C26" s="36"/>
      <c r="D26" s="19" t="s">
        <v>54</v>
      </c>
      <c r="E26" s="36" t="s">
        <v>175</v>
      </c>
      <c r="F26" s="20" t="s">
        <v>176</v>
      </c>
      <c r="G26" s="20" t="s">
        <v>177</v>
      </c>
      <c r="H26" s="20" t="s">
        <v>58</v>
      </c>
      <c r="I26" s="43" t="s">
        <v>178</v>
      </c>
      <c r="J26" s="20" t="s">
        <v>59</v>
      </c>
      <c r="K26" s="29" t="s">
        <v>60</v>
      </c>
      <c r="L26" s="21" t="s">
        <v>58</v>
      </c>
      <c r="M26" s="29" t="s">
        <v>179</v>
      </c>
      <c r="N26" s="29" t="s">
        <v>180</v>
      </c>
      <c r="O26" s="29" t="s">
        <v>181</v>
      </c>
      <c r="P26" s="30" t="s">
        <v>182</v>
      </c>
      <c r="Q26" s="30" t="s">
        <v>183</v>
      </c>
      <c r="R26" s="31" t="s">
        <v>75</v>
      </c>
      <c r="S26" s="29" t="s">
        <v>184</v>
      </c>
      <c r="T26" s="96" t="s">
        <v>459</v>
      </c>
      <c r="U26" s="74">
        <v>1</v>
      </c>
      <c r="V26" s="76" t="s">
        <v>460</v>
      </c>
      <c r="W26" s="45" t="s">
        <v>58</v>
      </c>
      <c r="X26" s="13"/>
      <c r="Y26" s="13"/>
      <c r="Z26" s="13"/>
      <c r="AA26" s="30" t="s">
        <v>241</v>
      </c>
      <c r="AB26" s="30" t="s">
        <v>183</v>
      </c>
      <c r="AC26" s="31" t="s">
        <v>66</v>
      </c>
      <c r="AD26" s="34" t="s">
        <v>283</v>
      </c>
      <c r="AE26" s="34" t="s">
        <v>284</v>
      </c>
      <c r="AF26" s="47">
        <v>44652</v>
      </c>
      <c r="AG26" s="47">
        <v>44926</v>
      </c>
      <c r="AH26" s="76" t="s">
        <v>412</v>
      </c>
      <c r="AI26" s="53" t="s">
        <v>413</v>
      </c>
      <c r="AJ26" s="53" t="s">
        <v>409</v>
      </c>
    </row>
    <row r="27" spans="1:36" ht="316.5" customHeight="1" x14ac:dyDescent="0.3">
      <c r="A27" s="19">
        <v>21</v>
      </c>
      <c r="B27" s="36" t="s">
        <v>185</v>
      </c>
      <c r="C27" s="36"/>
      <c r="D27" s="19" t="s">
        <v>54</v>
      </c>
      <c r="E27" s="36" t="s">
        <v>186</v>
      </c>
      <c r="F27" s="20" t="s">
        <v>176</v>
      </c>
      <c r="G27" s="20" t="s">
        <v>131</v>
      </c>
      <c r="H27" s="20" t="s">
        <v>58</v>
      </c>
      <c r="I27" s="21" t="str">
        <f>IF([11]Ficha1!$D$21="","",[11]Ficha1!$D$21)</f>
        <v>Posibilidad de afectación reputacional  y económica por insatisfacción de los grupos de valor o sanciones de entes de entes de control debido al incumplimiento de normas y estándares para la atención de PQRSD</v>
      </c>
      <c r="J27" s="20" t="s">
        <v>59</v>
      </c>
      <c r="K27" s="35" t="s">
        <v>101</v>
      </c>
      <c r="L27" s="21" t="s">
        <v>58</v>
      </c>
      <c r="M27" s="29" t="s">
        <v>187</v>
      </c>
      <c r="N27" s="29" t="s">
        <v>83</v>
      </c>
      <c r="O27" s="29" t="s">
        <v>188</v>
      </c>
      <c r="P27" s="30" t="s">
        <v>85</v>
      </c>
      <c r="Q27" s="30" t="s">
        <v>79</v>
      </c>
      <c r="R27" s="31" t="s">
        <v>80</v>
      </c>
      <c r="S27" s="29" t="s">
        <v>189</v>
      </c>
      <c r="T27" s="96" t="s">
        <v>414</v>
      </c>
      <c r="U27" s="97">
        <v>1</v>
      </c>
      <c r="V27" s="53" t="s">
        <v>409</v>
      </c>
      <c r="W27" s="45" t="s">
        <v>232</v>
      </c>
      <c r="X27" s="13"/>
      <c r="Y27" s="13"/>
      <c r="Z27" s="13"/>
      <c r="AA27" s="30" t="s">
        <v>69</v>
      </c>
      <c r="AB27" s="30" t="s">
        <v>74</v>
      </c>
      <c r="AC27" s="31" t="s">
        <v>75</v>
      </c>
      <c r="AD27" s="29" t="s">
        <v>285</v>
      </c>
      <c r="AE27" s="29" t="s">
        <v>286</v>
      </c>
      <c r="AF27" s="47">
        <v>44652</v>
      </c>
      <c r="AG27" s="47">
        <v>44926</v>
      </c>
      <c r="AH27" s="91" t="s">
        <v>414</v>
      </c>
      <c r="AI27" s="89" t="s">
        <v>413</v>
      </c>
      <c r="AJ27" s="53" t="s">
        <v>409</v>
      </c>
    </row>
    <row r="28" spans="1:36" ht="316.5" customHeight="1" x14ac:dyDescent="0.3">
      <c r="A28" s="19">
        <v>22</v>
      </c>
      <c r="B28" s="36" t="s">
        <v>185</v>
      </c>
      <c r="C28" s="36"/>
      <c r="D28" s="19" t="s">
        <v>54</v>
      </c>
      <c r="E28" s="36" t="s">
        <v>186</v>
      </c>
      <c r="F28" s="20" t="s">
        <v>176</v>
      </c>
      <c r="G28" s="20" t="s">
        <v>57</v>
      </c>
      <c r="H28" s="20" t="s">
        <v>58</v>
      </c>
      <c r="I28" s="21" t="str">
        <f>IF([11]Ficha2!$D$21="","",[11]Ficha2!$D$21)</f>
        <v>Posibilidad de afectación reputacional por  insatisfacción de los grupos de valor debido a una orientación inadecuada en la prestación del servicio</v>
      </c>
      <c r="J28" s="20" t="s">
        <v>59</v>
      </c>
      <c r="K28" s="21" t="s">
        <v>101</v>
      </c>
      <c r="L28" s="21" t="s">
        <v>58</v>
      </c>
      <c r="M28" s="29" t="s">
        <v>190</v>
      </c>
      <c r="N28" s="29" t="s">
        <v>191</v>
      </c>
      <c r="O28" s="29" t="s">
        <v>192</v>
      </c>
      <c r="P28" s="30" t="s">
        <v>104</v>
      </c>
      <c r="Q28" s="30" t="s">
        <v>79</v>
      </c>
      <c r="R28" s="31" t="s">
        <v>80</v>
      </c>
      <c r="S28" s="29" t="s">
        <v>193</v>
      </c>
      <c r="T28" s="98" t="s">
        <v>415</v>
      </c>
      <c r="U28" s="74">
        <v>1</v>
      </c>
      <c r="V28" s="53" t="s">
        <v>409</v>
      </c>
      <c r="W28" s="45" t="s">
        <v>232</v>
      </c>
      <c r="X28" s="13"/>
      <c r="Y28" s="13"/>
      <c r="Z28" s="13"/>
      <c r="AA28" s="30" t="s">
        <v>224</v>
      </c>
      <c r="AB28" s="30" t="s">
        <v>237</v>
      </c>
      <c r="AC28" s="31" t="s">
        <v>71</v>
      </c>
      <c r="AD28" s="29" t="s">
        <v>287</v>
      </c>
      <c r="AE28" s="29" t="s">
        <v>288</v>
      </c>
      <c r="AF28" s="47">
        <v>44652</v>
      </c>
      <c r="AG28" s="47">
        <v>44926</v>
      </c>
      <c r="AH28" s="92" t="s">
        <v>415</v>
      </c>
      <c r="AI28" s="78" t="s">
        <v>416</v>
      </c>
      <c r="AJ28" s="53" t="s">
        <v>409</v>
      </c>
    </row>
    <row r="29" spans="1:36" ht="316.5" customHeight="1" x14ac:dyDescent="0.3">
      <c r="A29" s="19">
        <v>23</v>
      </c>
      <c r="B29" s="19" t="s">
        <v>194</v>
      </c>
      <c r="C29" s="42"/>
      <c r="D29" s="19" t="s">
        <v>54</v>
      </c>
      <c r="E29" s="42" t="s">
        <v>195</v>
      </c>
      <c r="F29" s="20" t="s">
        <v>176</v>
      </c>
      <c r="G29" s="20" t="s">
        <v>57</v>
      </c>
      <c r="H29" s="20" t="s">
        <v>58</v>
      </c>
      <c r="I29" s="21" t="str">
        <f>IF([12]Ficha1!$D$21="","",[12]Ficha1!$D$21)</f>
        <v xml:space="preserve">Posibilidad de afectación reputacional debido al Incumplimiento en la entrega de los resultados e impactos previstos por falta de medidas o mecanismos coercitivos para el recaudo en etapa persuasiva </v>
      </c>
      <c r="J29" s="20" t="s">
        <v>59</v>
      </c>
      <c r="K29" s="35" t="s">
        <v>196</v>
      </c>
      <c r="L29" s="21" t="s">
        <v>58</v>
      </c>
      <c r="M29" s="29" t="s">
        <v>197</v>
      </c>
      <c r="N29" s="29" t="s">
        <v>198</v>
      </c>
      <c r="O29" s="29" t="s">
        <v>199</v>
      </c>
      <c r="P29" s="30" t="s">
        <v>85</v>
      </c>
      <c r="Q29" s="30" t="s">
        <v>200</v>
      </c>
      <c r="R29" s="31" t="s">
        <v>75</v>
      </c>
      <c r="S29" s="29" t="s">
        <v>201</v>
      </c>
      <c r="T29" s="53" t="s">
        <v>468</v>
      </c>
      <c r="U29" s="74">
        <v>1</v>
      </c>
      <c r="V29" s="53" t="s">
        <v>409</v>
      </c>
      <c r="W29" s="45" t="s">
        <v>232</v>
      </c>
      <c r="X29" s="13"/>
      <c r="Y29" s="13"/>
      <c r="Z29" s="13"/>
      <c r="AA29" s="30" t="s">
        <v>64</v>
      </c>
      <c r="AB29" s="30" t="s">
        <v>200</v>
      </c>
      <c r="AC29" s="31" t="s">
        <v>66</v>
      </c>
      <c r="AD29" s="29" t="s">
        <v>289</v>
      </c>
      <c r="AE29" s="49" t="s">
        <v>290</v>
      </c>
      <c r="AF29" s="47">
        <v>44652</v>
      </c>
      <c r="AG29" s="47">
        <v>44926</v>
      </c>
      <c r="AH29" s="76" t="s">
        <v>451</v>
      </c>
      <c r="AI29" s="74">
        <v>1</v>
      </c>
      <c r="AJ29" s="53" t="s">
        <v>409</v>
      </c>
    </row>
    <row r="30" spans="1:36" ht="316.5" customHeight="1" x14ac:dyDescent="0.3">
      <c r="A30" s="19">
        <v>24</v>
      </c>
      <c r="B30" s="19" t="s">
        <v>194</v>
      </c>
      <c r="C30" s="19"/>
      <c r="D30" s="19" t="s">
        <v>54</v>
      </c>
      <c r="E30" s="19" t="s">
        <v>202</v>
      </c>
      <c r="F30" s="20" t="s">
        <v>176</v>
      </c>
      <c r="G30" s="20" t="s">
        <v>57</v>
      </c>
      <c r="H30" s="20" t="s">
        <v>58</v>
      </c>
      <c r="I30" s="21" t="str">
        <f>IF([12]Ficha2!$D$21="","",[12]Ficha2!$D$21)</f>
        <v xml:space="preserve">Posibilidad de afectación reputacional  y económica por Inoportuna atención de necesidades o requerimientos  para el reconocimiento como acreedores de la Entidad dentro de los diferentes procesos concursales en los que ingresan sus deudores (reestructuración, reorganización, validación judicial de acuerdos extrajudiciales de reorganización, liquidación obligatoria, liquidación administrativa, concordato, insolvencia de persona natural no comerciante o cualquier figura análoga)
</v>
      </c>
      <c r="J30" s="20" t="s">
        <v>59</v>
      </c>
      <c r="K30" s="21" t="s">
        <v>60</v>
      </c>
      <c r="L30" s="21" t="s">
        <v>58</v>
      </c>
      <c r="M30" s="29" t="s">
        <v>203</v>
      </c>
      <c r="N30" s="29" t="s">
        <v>204</v>
      </c>
      <c r="O30" s="29" t="s">
        <v>205</v>
      </c>
      <c r="P30" s="30" t="s">
        <v>69</v>
      </c>
      <c r="Q30" s="30" t="s">
        <v>70</v>
      </c>
      <c r="R30" s="31" t="s">
        <v>71</v>
      </c>
      <c r="S30" s="29" t="s">
        <v>206</v>
      </c>
      <c r="T30" s="53" t="s">
        <v>469</v>
      </c>
      <c r="U30" s="74">
        <v>1</v>
      </c>
      <c r="V30" s="53" t="s">
        <v>409</v>
      </c>
      <c r="W30" s="45" t="s">
        <v>232</v>
      </c>
      <c r="X30" s="13"/>
      <c r="Y30" s="13"/>
      <c r="Z30" s="13"/>
      <c r="AA30" s="30" t="s">
        <v>64</v>
      </c>
      <c r="AB30" s="30" t="s">
        <v>242</v>
      </c>
      <c r="AC30" s="31" t="s">
        <v>71</v>
      </c>
      <c r="AD30" s="29" t="s">
        <v>291</v>
      </c>
      <c r="AE30" s="49" t="s">
        <v>292</v>
      </c>
      <c r="AF30" s="47">
        <v>44652</v>
      </c>
      <c r="AG30" s="47">
        <v>44926</v>
      </c>
      <c r="AH30" s="53" t="s">
        <v>449</v>
      </c>
      <c r="AI30" s="53" t="s">
        <v>450</v>
      </c>
      <c r="AJ30" s="76" t="s">
        <v>466</v>
      </c>
    </row>
    <row r="31" spans="1:36" ht="316.5" customHeight="1" x14ac:dyDescent="0.3">
      <c r="A31" s="19">
        <v>25</v>
      </c>
      <c r="B31" s="19" t="s">
        <v>194</v>
      </c>
      <c r="C31" s="19"/>
      <c r="D31" s="19" t="s">
        <v>54</v>
      </c>
      <c r="E31" s="19" t="s">
        <v>202</v>
      </c>
      <c r="F31" s="20" t="s">
        <v>176</v>
      </c>
      <c r="G31" s="20" t="s">
        <v>131</v>
      </c>
      <c r="H31" s="20" t="s">
        <v>58</v>
      </c>
      <c r="I31" s="21" t="str">
        <f>IF([12]Ficha3!$D$21="","",[12]Ficha3!$D$21)</f>
        <v>Posibilidad de afectación reputacional por Inoportuna atención de necesidades o requerimientos  en 
la atención de las peticiones de Usuarios o terceros interesados</v>
      </c>
      <c r="J31" s="20" t="s">
        <v>59</v>
      </c>
      <c r="K31" s="21" t="s">
        <v>207</v>
      </c>
      <c r="L31" s="21" t="s">
        <v>58</v>
      </c>
      <c r="M31" s="29" t="s">
        <v>208</v>
      </c>
      <c r="N31" s="29" t="s">
        <v>209</v>
      </c>
      <c r="O31" s="29" t="s">
        <v>210</v>
      </c>
      <c r="P31" s="30" t="s">
        <v>135</v>
      </c>
      <c r="Q31" s="30" t="s">
        <v>74</v>
      </c>
      <c r="R31" s="31" t="s">
        <v>71</v>
      </c>
      <c r="S31" s="29" t="s">
        <v>211</v>
      </c>
      <c r="T31" s="53" t="s">
        <v>470</v>
      </c>
      <c r="U31" s="74">
        <v>1</v>
      </c>
      <c r="V31" s="53" t="s">
        <v>409</v>
      </c>
      <c r="W31" s="45" t="s">
        <v>232</v>
      </c>
      <c r="X31" s="13"/>
      <c r="Y31" s="13"/>
      <c r="Z31" s="13"/>
      <c r="AA31" s="30" t="s">
        <v>69</v>
      </c>
      <c r="AB31" s="30" t="s">
        <v>74</v>
      </c>
      <c r="AC31" s="31" t="s">
        <v>75</v>
      </c>
      <c r="AD31" s="29" t="s">
        <v>293</v>
      </c>
      <c r="AE31" s="49" t="s">
        <v>294</v>
      </c>
      <c r="AF31" s="47">
        <v>44652</v>
      </c>
      <c r="AG31" s="47">
        <v>44926</v>
      </c>
      <c r="AH31" s="53" t="s">
        <v>452</v>
      </c>
      <c r="AI31" s="74">
        <v>1</v>
      </c>
      <c r="AJ31" s="76" t="s">
        <v>465</v>
      </c>
    </row>
    <row r="32" spans="1:36" ht="316.5" customHeight="1" x14ac:dyDescent="0.3">
      <c r="A32" s="19">
        <v>26</v>
      </c>
      <c r="B32" s="19" t="s">
        <v>194</v>
      </c>
      <c r="C32" s="19"/>
      <c r="D32" s="19" t="s">
        <v>54</v>
      </c>
      <c r="E32" s="19" t="s">
        <v>202</v>
      </c>
      <c r="F32" s="20" t="s">
        <v>176</v>
      </c>
      <c r="G32" s="20" t="s">
        <v>57</v>
      </c>
      <c r="H32" s="20" t="s">
        <v>58</v>
      </c>
      <c r="I32" s="21" t="str">
        <f>IF([12]Ficha4!$D$21="","",[12]Ficha4!$D$21)</f>
        <v>Posibilidad de afectación reputacional  y económica por Inadecuada gestión  para el recaudo  anual proyectado de las obligaciones creadas a favor de las Entidades asignadas al FPS-FNC por el Gobierno Nacional.</v>
      </c>
      <c r="J32" s="20" t="s">
        <v>59</v>
      </c>
      <c r="K32" s="21" t="s">
        <v>212</v>
      </c>
      <c r="L32" s="21" t="s">
        <v>58</v>
      </c>
      <c r="M32" s="29" t="s">
        <v>213</v>
      </c>
      <c r="N32" s="29" t="s">
        <v>214</v>
      </c>
      <c r="O32" s="29" t="s">
        <v>215</v>
      </c>
      <c r="P32" s="30" t="s">
        <v>69</v>
      </c>
      <c r="Q32" s="30" t="s">
        <v>79</v>
      </c>
      <c r="R32" s="31" t="s">
        <v>216</v>
      </c>
      <c r="S32" s="29" t="s">
        <v>217</v>
      </c>
      <c r="T32" s="53" t="s">
        <v>471</v>
      </c>
      <c r="U32" s="74">
        <v>1</v>
      </c>
      <c r="V32" s="53" t="s">
        <v>409</v>
      </c>
      <c r="W32" s="45" t="s">
        <v>232</v>
      </c>
      <c r="X32" s="13"/>
      <c r="Y32" s="13"/>
      <c r="Z32" s="13"/>
      <c r="AA32" s="30" t="s">
        <v>64</v>
      </c>
      <c r="AB32" s="30" t="s">
        <v>237</v>
      </c>
      <c r="AC32" s="31" t="s">
        <v>243</v>
      </c>
      <c r="AD32" s="29" t="s">
        <v>295</v>
      </c>
      <c r="AE32" s="49" t="s">
        <v>296</v>
      </c>
      <c r="AF32" s="47">
        <v>44652</v>
      </c>
      <c r="AG32" s="47">
        <v>44926</v>
      </c>
      <c r="AH32" s="53" t="s">
        <v>453</v>
      </c>
      <c r="AI32" s="74">
        <v>1</v>
      </c>
      <c r="AJ32" s="76" t="s">
        <v>467</v>
      </c>
    </row>
    <row r="33" spans="1:36" ht="316.5" customHeight="1" x14ac:dyDescent="0.3">
      <c r="A33" s="19">
        <v>27</v>
      </c>
      <c r="B33" s="36" t="s">
        <v>218</v>
      </c>
      <c r="C33" s="36"/>
      <c r="D33" s="19" t="s">
        <v>54</v>
      </c>
      <c r="E33" s="36" t="s">
        <v>219</v>
      </c>
      <c r="F33" s="20" t="s">
        <v>176</v>
      </c>
      <c r="G33" s="20" t="s">
        <v>57</v>
      </c>
      <c r="H33" s="20" t="s">
        <v>58</v>
      </c>
      <c r="I33" s="34" t="s">
        <v>220</v>
      </c>
      <c r="J33" s="20" t="s">
        <v>59</v>
      </c>
      <c r="K33" s="29" t="s">
        <v>101</v>
      </c>
      <c r="L33" s="21" t="s">
        <v>58</v>
      </c>
      <c r="M33" s="29" t="s">
        <v>221</v>
      </c>
      <c r="N33" s="29" t="s">
        <v>222</v>
      </c>
      <c r="O33" s="29" t="s">
        <v>223</v>
      </c>
      <c r="P33" s="30" t="s">
        <v>224</v>
      </c>
      <c r="Q33" s="30" t="s">
        <v>74</v>
      </c>
      <c r="R33" s="31" t="s">
        <v>75</v>
      </c>
      <c r="S33" s="29" t="s">
        <v>225</v>
      </c>
      <c r="T33" s="79" t="s">
        <v>472</v>
      </c>
      <c r="U33" s="74">
        <v>1</v>
      </c>
      <c r="V33" s="53" t="s">
        <v>409</v>
      </c>
      <c r="W33" s="45" t="s">
        <v>232</v>
      </c>
      <c r="X33" s="13"/>
      <c r="Y33" s="13"/>
      <c r="Z33" s="13"/>
      <c r="AA33" s="30" t="s">
        <v>64</v>
      </c>
      <c r="AB33" s="30" t="s">
        <v>200</v>
      </c>
      <c r="AC33" s="31" t="s">
        <v>66</v>
      </c>
      <c r="AD33" s="51" t="s">
        <v>58</v>
      </c>
      <c r="AE33" s="29" t="s">
        <v>232</v>
      </c>
      <c r="AF33" s="51" t="s">
        <v>58</v>
      </c>
      <c r="AG33" s="47">
        <v>44926</v>
      </c>
      <c r="AH33" s="51" t="s">
        <v>58</v>
      </c>
      <c r="AI33" s="29" t="s">
        <v>232</v>
      </c>
      <c r="AJ33" s="51" t="s">
        <v>473</v>
      </c>
    </row>
    <row r="34" spans="1:36" ht="357.75" customHeight="1" x14ac:dyDescent="0.3">
      <c r="A34" s="19">
        <v>28</v>
      </c>
      <c r="B34" s="36" t="s">
        <v>218</v>
      </c>
      <c r="C34" s="36"/>
      <c r="D34" s="19" t="s">
        <v>54</v>
      </c>
      <c r="E34" s="36" t="s">
        <v>219</v>
      </c>
      <c r="F34" s="20" t="s">
        <v>176</v>
      </c>
      <c r="G34" s="20" t="s">
        <v>226</v>
      </c>
      <c r="H34" s="20" t="s">
        <v>58</v>
      </c>
      <c r="I34" s="34" t="s">
        <v>227</v>
      </c>
      <c r="J34" s="20" t="s">
        <v>59</v>
      </c>
      <c r="K34" s="29" t="s">
        <v>101</v>
      </c>
      <c r="L34" s="21" t="s">
        <v>58</v>
      </c>
      <c r="M34" s="29" t="s">
        <v>228</v>
      </c>
      <c r="N34" s="29" t="s">
        <v>229</v>
      </c>
      <c r="O34" s="29" t="s">
        <v>230</v>
      </c>
      <c r="P34" s="30" t="s">
        <v>224</v>
      </c>
      <c r="Q34" s="30" t="s">
        <v>79</v>
      </c>
      <c r="R34" s="31" t="s">
        <v>80</v>
      </c>
      <c r="S34" s="29" t="s">
        <v>231</v>
      </c>
      <c r="T34" s="76" t="s">
        <v>454</v>
      </c>
      <c r="U34" s="74">
        <v>1</v>
      </c>
      <c r="V34" s="53" t="s">
        <v>409</v>
      </c>
      <c r="W34" s="45" t="s">
        <v>232</v>
      </c>
      <c r="X34" s="13"/>
      <c r="Y34" s="13"/>
      <c r="Z34" s="13"/>
      <c r="AA34" s="30" t="s">
        <v>64</v>
      </c>
      <c r="AB34" s="30" t="s">
        <v>237</v>
      </c>
      <c r="AC34" s="31" t="s">
        <v>71</v>
      </c>
      <c r="AD34" s="29" t="s">
        <v>297</v>
      </c>
      <c r="AE34" s="49" t="s">
        <v>298</v>
      </c>
      <c r="AF34" s="47" t="s">
        <v>299</v>
      </c>
      <c r="AG34" s="47">
        <v>44926</v>
      </c>
      <c r="AH34" s="76" t="s">
        <v>455</v>
      </c>
      <c r="AI34" s="74">
        <v>1</v>
      </c>
      <c r="AJ34" s="53" t="s">
        <v>409</v>
      </c>
    </row>
    <row r="35" spans="1:36" ht="15.75" customHeight="1" x14ac:dyDescent="0.3">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row>
    <row r="36" spans="1:36" ht="15.75" customHeight="1" x14ac:dyDescent="0.3">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row>
    <row r="37" spans="1:36" ht="15.75" customHeight="1" x14ac:dyDescent="0.3">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row>
    <row r="38" spans="1:36" ht="15.75" customHeight="1" x14ac:dyDescent="0.3">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row>
    <row r="39" spans="1:36" ht="15.75" customHeight="1" x14ac:dyDescent="0.3">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row>
    <row r="40" spans="1:36" ht="15.75" customHeight="1" x14ac:dyDescent="0.3">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row>
    <row r="41" spans="1:36" ht="15.75" customHeight="1" x14ac:dyDescent="0.3">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row>
    <row r="42" spans="1:36" ht="15.75" customHeight="1" x14ac:dyDescent="0.3">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row>
    <row r="43" spans="1:36" ht="15.75" customHeight="1" x14ac:dyDescent="0.3">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row>
    <row r="44" spans="1:36" ht="15.75" customHeight="1" x14ac:dyDescent="0.3">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row>
    <row r="45" spans="1:36" ht="15.75" customHeight="1" x14ac:dyDescent="0.3">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row>
    <row r="46" spans="1:36" ht="15.75" customHeight="1" x14ac:dyDescent="0.3">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row>
    <row r="47" spans="1:36" ht="15.75" customHeight="1" x14ac:dyDescent="0.3">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row>
    <row r="48" spans="1:36" ht="15.75" customHeight="1" x14ac:dyDescent="0.3">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1:36" ht="15.75" customHeight="1" x14ac:dyDescent="0.3">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row>
    <row r="50" spans="1:36" ht="15.75" customHeight="1" x14ac:dyDescent="0.3">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row>
    <row r="51" spans="1:36" ht="15.75" customHeight="1" x14ac:dyDescent="0.3">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row>
    <row r="52" spans="1:36" ht="15.75" customHeight="1" x14ac:dyDescent="0.3">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row>
    <row r="53" spans="1:36" ht="15.75" customHeight="1" x14ac:dyDescent="0.3">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1:36" ht="15.75" customHeight="1" x14ac:dyDescent="0.3">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row>
    <row r="55" spans="1:36" ht="15.75" customHeight="1" x14ac:dyDescent="0.3">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row>
    <row r="56" spans="1:36" ht="15.75" customHeight="1" x14ac:dyDescent="0.3">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row>
    <row r="57" spans="1:36" ht="15.75" customHeight="1" x14ac:dyDescent="0.3">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row>
    <row r="58" spans="1:36" ht="15.75" customHeight="1" x14ac:dyDescent="0.3">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1:36" ht="15.75" customHeight="1" x14ac:dyDescent="0.3">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1:36" ht="15.75" customHeight="1" x14ac:dyDescent="0.3">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1:36" ht="15.75" customHeight="1" x14ac:dyDescent="0.3">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1:36" ht="15.75" customHeight="1" x14ac:dyDescent="0.3">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1:36" ht="15.75" customHeight="1" x14ac:dyDescent="0.3">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1:36" ht="15.75" customHeight="1" x14ac:dyDescent="0.3">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row>
    <row r="65" spans="1:36" ht="15.75" customHeight="1" x14ac:dyDescent="0.3">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row>
    <row r="66" spans="1:36" ht="15.75" customHeight="1" x14ac:dyDescent="0.3">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row>
    <row r="67" spans="1:36" ht="15.75" customHeight="1" x14ac:dyDescent="0.3">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row>
    <row r="68" spans="1:36" ht="15.75" customHeight="1" x14ac:dyDescent="0.3">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row>
    <row r="69" spans="1:36" ht="15.75" customHeight="1" x14ac:dyDescent="0.3">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row>
    <row r="70" spans="1:36" ht="15.75" customHeight="1" x14ac:dyDescent="0.3">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row>
    <row r="71" spans="1:36" ht="15.75" customHeight="1" x14ac:dyDescent="0.3">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row>
    <row r="72" spans="1:36" ht="15.75" customHeight="1" x14ac:dyDescent="0.3">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row>
    <row r="73" spans="1:36" ht="15.75" customHeight="1" x14ac:dyDescent="0.3">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row>
    <row r="74" spans="1:36" ht="15.75" customHeight="1" x14ac:dyDescent="0.3">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row>
    <row r="75" spans="1:36" ht="15.75" customHeight="1" x14ac:dyDescent="0.3">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row>
    <row r="76" spans="1:36" ht="15.75" customHeight="1" x14ac:dyDescent="0.3">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row>
    <row r="77" spans="1:36" ht="15.75" customHeight="1" x14ac:dyDescent="0.3">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row>
    <row r="78" spans="1:36" ht="15.75" customHeight="1" x14ac:dyDescent="0.3">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row>
    <row r="79" spans="1:36" ht="15.75" customHeight="1" x14ac:dyDescent="0.3">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row>
    <row r="80" spans="1:36" ht="15.75" customHeight="1" x14ac:dyDescent="0.3">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row>
    <row r="81" spans="1:36" ht="15.75" customHeight="1" x14ac:dyDescent="0.3">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row>
    <row r="82" spans="1:36" ht="15.75" customHeight="1" x14ac:dyDescent="0.3">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row>
    <row r="83" spans="1:36" ht="15.75" customHeight="1" x14ac:dyDescent="0.3">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row>
    <row r="84" spans="1:36" ht="15.75" customHeight="1" x14ac:dyDescent="0.3">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row>
    <row r="85" spans="1:36" ht="15.75" customHeight="1" x14ac:dyDescent="0.3">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row>
    <row r="86" spans="1:36" ht="15.75" customHeight="1" x14ac:dyDescent="0.3">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row>
    <row r="87" spans="1:36" ht="15.75" customHeight="1" x14ac:dyDescent="0.3">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row>
    <row r="88" spans="1:36" ht="15.75" customHeight="1" x14ac:dyDescent="0.3">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row>
    <row r="89" spans="1:36" ht="15.75" customHeight="1" x14ac:dyDescent="0.3">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row>
    <row r="90" spans="1:36" ht="15.75" customHeight="1" x14ac:dyDescent="0.3">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row>
    <row r="91" spans="1:36" ht="15.75" customHeight="1" x14ac:dyDescent="0.3">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row>
    <row r="92" spans="1:36" ht="15.75" customHeight="1" x14ac:dyDescent="0.3">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row>
    <row r="93" spans="1:36" ht="15.75" customHeight="1" x14ac:dyDescent="0.3">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row>
    <row r="94" spans="1:36" ht="15.75" customHeight="1" x14ac:dyDescent="0.3">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row>
    <row r="95" spans="1:36" ht="15.75" customHeight="1" x14ac:dyDescent="0.3">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row>
    <row r="96" spans="1:36" ht="15.75" customHeight="1" x14ac:dyDescent="0.3">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row>
    <row r="97" spans="1:36" ht="15.75" customHeight="1" x14ac:dyDescent="0.3">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row>
    <row r="98" spans="1:36" ht="15.75" customHeight="1" x14ac:dyDescent="0.3">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row>
    <row r="99" spans="1:36" ht="15.75" customHeight="1" x14ac:dyDescent="0.3">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row>
    <row r="100" spans="1:36" ht="15.75" customHeight="1" x14ac:dyDescent="0.3">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row>
    <row r="101" spans="1:36" ht="15.75" customHeight="1" x14ac:dyDescent="0.3">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row>
    <row r="102" spans="1:36" ht="15.75" customHeight="1" x14ac:dyDescent="0.3">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row>
    <row r="103" spans="1:36" ht="15.75" customHeight="1" x14ac:dyDescent="0.3">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row>
    <row r="104" spans="1:36" ht="15.75" customHeight="1" x14ac:dyDescent="0.3">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row>
    <row r="105" spans="1:36" ht="15.75" customHeight="1" x14ac:dyDescent="0.3">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row>
    <row r="106" spans="1:36" ht="15.75" customHeight="1" x14ac:dyDescent="0.3">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row>
    <row r="107" spans="1:36" ht="15.75" customHeight="1" x14ac:dyDescent="0.3">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row>
    <row r="108" spans="1:36" ht="15.75" customHeight="1" x14ac:dyDescent="0.3">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row>
    <row r="109" spans="1:36" ht="15.75" customHeight="1" x14ac:dyDescent="0.3">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row>
    <row r="110" spans="1:36" ht="15.75" customHeight="1" x14ac:dyDescent="0.3">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row>
    <row r="111" spans="1:36" ht="15.75" customHeight="1" x14ac:dyDescent="0.3">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row>
    <row r="112" spans="1:36" ht="15.75" customHeight="1" x14ac:dyDescent="0.3">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row>
    <row r="113" spans="1:36" ht="15.75" customHeight="1" x14ac:dyDescent="0.3">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row>
    <row r="114" spans="1:36" ht="15.75" customHeight="1" x14ac:dyDescent="0.3">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row>
    <row r="115" spans="1:36" ht="15.75" customHeight="1" x14ac:dyDescent="0.3">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row>
    <row r="116" spans="1:36" ht="15.75" customHeight="1" x14ac:dyDescent="0.3">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row>
    <row r="117" spans="1:36" ht="15.75" customHeight="1" x14ac:dyDescent="0.3">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row>
    <row r="118" spans="1:36" ht="15.75" customHeight="1" x14ac:dyDescent="0.3">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row>
    <row r="119" spans="1:36" ht="15.75" customHeight="1" x14ac:dyDescent="0.3">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row>
    <row r="120" spans="1:36" ht="15.75" customHeight="1" x14ac:dyDescent="0.3">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row>
    <row r="121" spans="1:36" ht="15.75" customHeight="1" x14ac:dyDescent="0.3">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row>
    <row r="122" spans="1:36" ht="15.75" customHeight="1" x14ac:dyDescent="0.3">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row>
    <row r="123" spans="1:36" ht="15.75" customHeight="1" x14ac:dyDescent="0.3">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row>
    <row r="124" spans="1:36" ht="15.75" customHeight="1" x14ac:dyDescent="0.3">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row>
    <row r="125" spans="1:36" ht="15.75" customHeight="1" x14ac:dyDescent="0.3">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row>
    <row r="126" spans="1:36" ht="15.75" customHeight="1" x14ac:dyDescent="0.3">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row>
    <row r="127" spans="1:36" ht="15.75" customHeight="1" x14ac:dyDescent="0.3">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row>
    <row r="128" spans="1:36" ht="15.75" customHeight="1" x14ac:dyDescent="0.3">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row>
    <row r="129" spans="1:36" ht="15.75" customHeight="1" x14ac:dyDescent="0.3">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row>
    <row r="130" spans="1:36" ht="15.75" customHeight="1" x14ac:dyDescent="0.3">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row>
    <row r="131" spans="1:36" ht="15.75" customHeight="1" x14ac:dyDescent="0.3">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row>
    <row r="132" spans="1:36" ht="15.75" customHeight="1" x14ac:dyDescent="0.3">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row>
    <row r="133" spans="1:36" ht="15.75" customHeight="1" x14ac:dyDescent="0.3">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row>
    <row r="134" spans="1:36" ht="15.75" customHeight="1" x14ac:dyDescent="0.3">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row>
    <row r="135" spans="1:36" ht="15.75" customHeight="1" x14ac:dyDescent="0.3">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row>
    <row r="136" spans="1:36" ht="15.75" customHeight="1" x14ac:dyDescent="0.3">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row>
    <row r="137" spans="1:36" ht="15.75" customHeight="1" x14ac:dyDescent="0.3">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row>
    <row r="138" spans="1:36" ht="15.75" customHeight="1" x14ac:dyDescent="0.3">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row>
    <row r="139" spans="1:36" ht="15.75" customHeight="1" x14ac:dyDescent="0.3">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row>
    <row r="140" spans="1:36" ht="15.75" customHeight="1" x14ac:dyDescent="0.3">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row>
    <row r="141" spans="1:36" ht="15.75" customHeight="1" x14ac:dyDescent="0.3">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row>
    <row r="142" spans="1:36" ht="15.75" customHeight="1" x14ac:dyDescent="0.3">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row>
    <row r="143" spans="1:36" ht="15.75" customHeight="1" x14ac:dyDescent="0.3">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row>
    <row r="144" spans="1:36" ht="15.75" customHeight="1" x14ac:dyDescent="0.3">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row>
    <row r="145" spans="1:36" ht="15.75" customHeight="1" x14ac:dyDescent="0.3">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row>
    <row r="146" spans="1:36" ht="15.75" customHeight="1" x14ac:dyDescent="0.3">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row>
    <row r="147" spans="1:36" ht="15.75" customHeight="1" x14ac:dyDescent="0.3">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row>
    <row r="148" spans="1:36" ht="15.75" customHeight="1" x14ac:dyDescent="0.3">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row>
    <row r="149" spans="1:36" ht="15.75" customHeight="1" x14ac:dyDescent="0.3">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row>
    <row r="150" spans="1:36" ht="15.75" customHeight="1" x14ac:dyDescent="0.3">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row>
    <row r="151" spans="1:36" ht="15.75" customHeight="1" x14ac:dyDescent="0.3">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row>
    <row r="152" spans="1:36" ht="15.75" customHeight="1" x14ac:dyDescent="0.3">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row>
    <row r="153" spans="1:36" ht="15.75" customHeight="1" x14ac:dyDescent="0.3">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row>
    <row r="154" spans="1:36" ht="15.75" customHeight="1" x14ac:dyDescent="0.3">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row>
    <row r="155" spans="1:36" ht="15.75" customHeight="1" x14ac:dyDescent="0.3">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row>
    <row r="156" spans="1:36" ht="15.75" customHeight="1" x14ac:dyDescent="0.3">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row>
    <row r="157" spans="1:36" ht="15.75" customHeight="1" x14ac:dyDescent="0.3">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row>
    <row r="158" spans="1:36" ht="15.75" customHeight="1" x14ac:dyDescent="0.3">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row>
    <row r="159" spans="1:36" ht="15.75" customHeight="1" x14ac:dyDescent="0.3">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row>
    <row r="160" spans="1:36" ht="15.75" customHeight="1" x14ac:dyDescent="0.3">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row>
    <row r="161" spans="1:36" ht="15.75" customHeight="1" x14ac:dyDescent="0.3">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row>
    <row r="162" spans="1:36" ht="15.75" customHeight="1" x14ac:dyDescent="0.3">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row>
    <row r="163" spans="1:36" ht="15.75" customHeight="1" x14ac:dyDescent="0.3">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row>
    <row r="164" spans="1:36" ht="15.75" customHeight="1" x14ac:dyDescent="0.3">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row>
    <row r="165" spans="1:36" ht="15.75" customHeight="1" x14ac:dyDescent="0.3">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row>
    <row r="166" spans="1:36" ht="15.75" customHeight="1" x14ac:dyDescent="0.3">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row>
    <row r="167" spans="1:36" ht="15.75" customHeight="1" x14ac:dyDescent="0.3">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row>
    <row r="168" spans="1:36" ht="15.75" customHeight="1" x14ac:dyDescent="0.3">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row>
    <row r="169" spans="1:36" ht="15.75" customHeight="1" x14ac:dyDescent="0.3">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row>
    <row r="170" spans="1:36" ht="15.75" customHeight="1" x14ac:dyDescent="0.3">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row>
    <row r="171" spans="1:36" ht="15.75" customHeight="1" x14ac:dyDescent="0.3">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row>
    <row r="172" spans="1:36" ht="15.75" customHeight="1" x14ac:dyDescent="0.3">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row>
    <row r="173" spans="1:36" ht="15.75" customHeight="1" x14ac:dyDescent="0.3">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row>
    <row r="174" spans="1:36" ht="15.75" customHeight="1" x14ac:dyDescent="0.3">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row>
    <row r="175" spans="1:36" ht="15.75" customHeight="1" x14ac:dyDescent="0.3">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row>
    <row r="176" spans="1:36" ht="15.75" customHeight="1" x14ac:dyDescent="0.3">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row>
    <row r="177" spans="1:36" ht="15.75" customHeight="1" x14ac:dyDescent="0.3">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row>
    <row r="178" spans="1:36" ht="15.75" customHeight="1" x14ac:dyDescent="0.3">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row>
    <row r="179" spans="1:36" ht="15.75" customHeight="1" x14ac:dyDescent="0.3">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row>
    <row r="180" spans="1:36" ht="15.75" customHeight="1" x14ac:dyDescent="0.3">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row>
    <row r="181" spans="1:36" ht="15.75" customHeight="1" x14ac:dyDescent="0.3">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row>
    <row r="182" spans="1:36" ht="15.75" customHeight="1" x14ac:dyDescent="0.3">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row>
    <row r="183" spans="1:36" ht="15.75" customHeight="1" x14ac:dyDescent="0.3">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row>
    <row r="184" spans="1:36" ht="15.75" customHeight="1" x14ac:dyDescent="0.3">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row>
    <row r="185" spans="1:36" ht="15.75" customHeight="1" x14ac:dyDescent="0.3">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row>
    <row r="186" spans="1:36" ht="15.75" customHeight="1" x14ac:dyDescent="0.3">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row>
    <row r="187" spans="1:36" ht="15.75" customHeight="1" x14ac:dyDescent="0.3">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row>
    <row r="188" spans="1:36" ht="15.75" customHeight="1" x14ac:dyDescent="0.3">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row>
    <row r="189" spans="1:36" ht="15.75" customHeight="1" x14ac:dyDescent="0.3">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row>
    <row r="190" spans="1:36" ht="15.75" customHeight="1" x14ac:dyDescent="0.3">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row>
    <row r="191" spans="1:36" ht="15.75" customHeight="1" x14ac:dyDescent="0.3">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row>
    <row r="192" spans="1:36" ht="15.75" customHeight="1" x14ac:dyDescent="0.3">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row>
    <row r="193" spans="1:36" ht="15.75" customHeight="1" x14ac:dyDescent="0.3">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row>
    <row r="194" spans="1:36" ht="15.75" customHeight="1" x14ac:dyDescent="0.3">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row>
    <row r="195" spans="1:36" ht="15.75" customHeight="1" x14ac:dyDescent="0.3">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row>
    <row r="196" spans="1:36" ht="15.75" customHeight="1" x14ac:dyDescent="0.3">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row>
    <row r="197" spans="1:36" ht="15.75" customHeight="1" x14ac:dyDescent="0.3">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row>
    <row r="198" spans="1:36" ht="15.75" customHeight="1" x14ac:dyDescent="0.3">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row>
    <row r="199" spans="1:36" ht="15.75" customHeight="1" x14ac:dyDescent="0.3">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row>
    <row r="200" spans="1:36" ht="15.75" customHeight="1" x14ac:dyDescent="0.3">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row>
    <row r="201" spans="1:36" ht="15.75" customHeight="1" x14ac:dyDescent="0.3">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row>
    <row r="202" spans="1:36" ht="15.75" customHeight="1" x14ac:dyDescent="0.3">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row>
    <row r="203" spans="1:36" ht="15.75" customHeight="1" x14ac:dyDescent="0.3">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row>
    <row r="204" spans="1:36" ht="15.75" customHeight="1" x14ac:dyDescent="0.3">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row>
    <row r="205" spans="1:36" ht="15.75" customHeight="1" x14ac:dyDescent="0.3">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row>
    <row r="206" spans="1:36" ht="15.75" customHeight="1" x14ac:dyDescent="0.3">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row>
    <row r="207" spans="1:36" ht="15.75" customHeight="1" x14ac:dyDescent="0.3">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row>
    <row r="208" spans="1:36" ht="15.75" customHeight="1" x14ac:dyDescent="0.3">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row>
    <row r="209" spans="1:36" ht="15.75" customHeight="1" x14ac:dyDescent="0.3">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row>
    <row r="210" spans="1:36" ht="15.75" customHeight="1" x14ac:dyDescent="0.3">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row>
    <row r="211" spans="1:36" ht="15.75" customHeight="1" x14ac:dyDescent="0.3">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row>
    <row r="212" spans="1:36" ht="15.75" customHeight="1" x14ac:dyDescent="0.3">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row>
    <row r="213" spans="1:36" ht="15.75" customHeight="1" x14ac:dyDescent="0.3">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row>
    <row r="214" spans="1:36" ht="15.75" customHeight="1" x14ac:dyDescent="0.3">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row>
    <row r="215" spans="1:36" ht="15.75" customHeight="1" x14ac:dyDescent="0.3">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row>
    <row r="216" spans="1:36" ht="15.75" customHeight="1" x14ac:dyDescent="0.3">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row>
    <row r="217" spans="1:36" ht="15.75" customHeight="1" x14ac:dyDescent="0.3">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row>
    <row r="218" spans="1:36" ht="15.75" customHeight="1" x14ac:dyDescent="0.3">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row>
    <row r="219" spans="1:36" ht="15.75" customHeight="1" x14ac:dyDescent="0.3">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row>
    <row r="220" spans="1:36" ht="15.75" customHeight="1" x14ac:dyDescent="0.3">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row>
    <row r="221" spans="1:36" ht="15.75" customHeight="1" x14ac:dyDescent="0.3"/>
    <row r="222" spans="1:36" ht="15.75" customHeight="1" x14ac:dyDescent="0.3"/>
    <row r="223" spans="1:36" ht="15.75" customHeight="1" x14ac:dyDescent="0.3"/>
    <row r="224" spans="1:36"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autoFilter ref="A5:H6" xr:uid="{00000000-0009-0000-0000-000000000000}">
    <filterColumn colId="2" showButton="0"/>
  </autoFilter>
  <mergeCells count="29">
    <mergeCell ref="I5:I6"/>
    <mergeCell ref="J5:J6"/>
    <mergeCell ref="K5:L5"/>
    <mergeCell ref="M5:N5"/>
    <mergeCell ref="S5:S6"/>
    <mergeCell ref="O5:O6"/>
    <mergeCell ref="P5:R5"/>
    <mergeCell ref="AD5:AG5"/>
    <mergeCell ref="AH5:AI5"/>
    <mergeCell ref="AJ5:AJ6"/>
    <mergeCell ref="A1:A2"/>
    <mergeCell ref="B1:AH2"/>
    <mergeCell ref="AI1:AJ2"/>
    <mergeCell ref="B3:N3"/>
    <mergeCell ref="O3:AH3"/>
    <mergeCell ref="AI3:AJ3"/>
    <mergeCell ref="A5:A6"/>
    <mergeCell ref="B5:B6"/>
    <mergeCell ref="C5:D5"/>
    <mergeCell ref="E5:E6"/>
    <mergeCell ref="F5:F6"/>
    <mergeCell ref="G5:G6"/>
    <mergeCell ref="H5:H6"/>
    <mergeCell ref="X5:Y5"/>
    <mergeCell ref="Z5:Z6"/>
    <mergeCell ref="AA5:AC5"/>
    <mergeCell ref="T5:U5"/>
    <mergeCell ref="V5:V6"/>
    <mergeCell ref="W5:W6"/>
  </mergeCells>
  <pageMargins left="0.7" right="0.7" top="0.75" bottom="0.75" header="0" footer="0"/>
  <pageSetup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32" id="{EE965628-1AA5-432A-907A-54208BA1A84A}">
            <xm:f>OR(R7='C:\KAREN\CUENTA DE COBRO\Reporte Planes Diciembre 2022\RIESGOS\[MAPA INSTITUCIONAL DE RIESGOS CGID 21102022.xlsx]Datos'!#REF!,R7='C:\KAREN\CUENTA DE COBRO\Reporte Planes Diciembre 2022\RIESGOS\[MAPA INSTITUCIONAL DE RIESGOS CGID 21102022.xlsx]Datos'!#REF!)</xm:f>
            <x14:dxf>
              <fill>
                <patternFill>
                  <bgColor rgb="FFFF0000"/>
                </patternFill>
              </fill>
            </x14:dxf>
          </x14:cfRule>
          <x14:cfRule type="expression" priority="33" id="{04287D19-C2ED-4932-BD36-D86D56EA1285}">
            <xm:f>OR(R7='C:\KAREN\CUENTA DE COBRO\Reporte Planes Diciembre 2022\RIESGOS\[MAPA INSTITUCIONAL DE RIESGOS CGID 21102022.xlsx]Datos'!#REF!,R7='C:\KAREN\CUENTA DE COBRO\Reporte Planes Diciembre 2022\RIESGOS\[MAPA INSTITUCIONAL DE RIESGOS CGID 21102022.xlsx]Datos'!#REF!)</xm:f>
            <x14:dxf>
              <fill>
                <patternFill>
                  <bgColor rgb="FFFFC000"/>
                </patternFill>
              </fill>
            </x14:dxf>
          </x14:cfRule>
          <x14:cfRule type="expression" priority="34" id="{9A27B284-B7E1-4070-A247-576405F53FD3}">
            <xm:f>OR(R7='C:\KAREN\CUENTA DE COBRO\Reporte Planes Diciembre 2022\RIESGOS\[MAPA INSTITUCIONAL DE RIESGOS CGID 21102022.xlsx]Datos'!#REF!,R7='C:\KAREN\CUENTA DE COBRO\Reporte Planes Diciembre 2022\RIESGOS\[MAPA INSTITUCIONAL DE RIESGOS CGID 21102022.xlsx]Datos'!#REF!)</xm:f>
            <x14:dxf>
              <fill>
                <patternFill>
                  <bgColor rgb="FFFFFF00"/>
                </patternFill>
              </fill>
            </x14:dxf>
          </x14:cfRule>
          <x14:cfRule type="expression" priority="35" id="{3126ABB0-C0ED-437F-9330-E68461E7A5BF}">
            <xm:f>OR(R7='C:\KAREN\CUENTA DE COBRO\Reporte Planes Diciembre 2022\RIESGOS\[MAPA INSTITUCIONAL DE RIESGOS CGID 21102022.xlsx]Datos'!#REF!,R7='C:\KAREN\CUENTA DE COBRO\Reporte Planes Diciembre 2022\RIESGOS\[MAPA INSTITUCIONAL DE RIESGOS CGID 21102022.xlsx]Datos'!#REF!)</xm:f>
            <x14:dxf>
              <fill>
                <patternFill>
                  <bgColor rgb="FF92D050"/>
                </patternFill>
              </fill>
            </x14:dxf>
          </x14:cfRule>
          <xm:sqref>R7:R11 R23:R34 R22:S22 R14:R21</xm:sqref>
        </x14:conditionalFormatting>
        <x14:conditionalFormatting xmlns:xm="http://schemas.microsoft.com/office/excel/2006/main">
          <x14:cfRule type="expression" priority="28" id="{D625EC1C-8273-4CC8-B3FF-4AE230B1A4C2}">
            <xm:f>OR(R13='C:\Users\Usuario\Downloads\[MAPA DE RIESGOS INSTITUCIONALES FPS AMBIENTALES (1).xlsx]Datos'!#REF!,R13='C:\Users\Usuario\Downloads\[MAPA DE RIESGOS INSTITUCIONALES FPS AMBIENTALES (1).xlsx]Datos'!#REF!)</xm:f>
            <x14:dxf>
              <fill>
                <patternFill>
                  <bgColor rgb="FFFF0000"/>
                </patternFill>
              </fill>
            </x14:dxf>
          </x14:cfRule>
          <x14:cfRule type="expression" priority="29" id="{0D1AC5E3-E1A8-4D87-85D3-71A6E8FE4771}">
            <xm:f>OR(R13='C:\Users\Usuario\Downloads\[MAPA DE RIESGOS INSTITUCIONALES FPS AMBIENTALES (1).xlsx]Datos'!#REF!,R13='C:\Users\Usuario\Downloads\[MAPA DE RIESGOS INSTITUCIONALES FPS AMBIENTALES (1).xlsx]Datos'!#REF!)</xm:f>
            <x14:dxf>
              <fill>
                <patternFill>
                  <bgColor rgb="FFFFC000"/>
                </patternFill>
              </fill>
            </x14:dxf>
          </x14:cfRule>
          <x14:cfRule type="expression" priority="30" id="{0CFEB765-C4D9-4B5B-8881-B7B4C9D334F1}">
            <xm:f>OR(R13='C:\Users\Usuario\Downloads\[MAPA DE RIESGOS INSTITUCIONALES FPS AMBIENTALES (1).xlsx]Datos'!#REF!,R13='C:\Users\Usuario\Downloads\[MAPA DE RIESGOS INSTITUCIONALES FPS AMBIENTALES (1).xlsx]Datos'!#REF!)</xm:f>
            <x14:dxf>
              <fill>
                <patternFill>
                  <bgColor rgb="FFFFFF00"/>
                </patternFill>
              </fill>
            </x14:dxf>
          </x14:cfRule>
          <x14:cfRule type="expression" priority="31" id="{4C6BB427-AE12-410B-AE54-102846B33773}">
            <xm:f>OR(R13='C:\Users\Usuario\Downloads\[MAPA DE RIESGOS INSTITUCIONALES FPS AMBIENTALES (1).xlsx]Datos'!#REF!,R13='C:\Users\Usuario\Downloads\[MAPA DE RIESGOS INSTITUCIONALES FPS AMBIENTALES (1).xlsx]Datos'!#REF!)</xm:f>
            <x14:dxf>
              <fill>
                <patternFill>
                  <bgColor rgb="FF92D050"/>
                </patternFill>
              </fill>
            </x14:dxf>
          </x14:cfRule>
          <xm:sqref>R13</xm:sqref>
        </x14:conditionalFormatting>
        <x14:conditionalFormatting xmlns:xm="http://schemas.microsoft.com/office/excel/2006/main">
          <x14:cfRule type="cellIs" priority="25" operator="equal" id="{8A8F4866-75A9-483D-80DE-37B5710D2214}">
            <xm:f>'C:\KAREN\CUENTA DE COBRO\Reporte Planes Diciembre 2022\RIESGOS\[MAPA INSTITUCIONAL DE RIESGOS CGID 21102022.xlsx]Datos'!#REF!</xm:f>
            <x14:dxf>
              <fill>
                <patternFill>
                  <bgColor rgb="FFFF0000"/>
                </patternFill>
              </fill>
            </x14:dxf>
          </x14:cfRule>
          <x14:cfRule type="cellIs" priority="26" operator="equal" id="{051086E9-D68B-4185-B7CE-A1CF84ADEEEB}">
            <xm:f>'C:\KAREN\CUENTA DE COBRO\Reporte Planes Diciembre 2022\RIESGOS\[MAPA INSTITUCIONAL DE RIESGOS CGID 21102022.xlsx]Datos'!#REF!</xm:f>
            <x14:dxf>
              <fill>
                <patternFill>
                  <bgColor rgb="FFFFFF00"/>
                </patternFill>
              </fill>
            </x14:dxf>
          </x14:cfRule>
          <x14:cfRule type="cellIs" priority="27" operator="equal" id="{B53C334F-BC17-443D-9653-E76B2E0B6707}">
            <xm:f>'C:\KAREN\CUENTA DE COBRO\Reporte Planes Diciembre 2022\RIESGOS\[MAPA INSTITUCIONAL DE RIESGOS CGID 21102022.xlsx]Datos'!#REF!</xm:f>
            <x14:dxf>
              <fill>
                <patternFill>
                  <bgColor rgb="FF92D050"/>
                </patternFill>
              </fill>
            </x14:dxf>
          </x14:cfRule>
          <xm:sqref>W7:W11 W13:W21 W23:W34</xm:sqref>
        </x14:conditionalFormatting>
        <x14:conditionalFormatting xmlns:xm="http://schemas.microsoft.com/office/excel/2006/main">
          <x14:cfRule type="expression" priority="5" id="{0D6BCF2D-3252-4C86-A11F-6AD16D2EE52D}">
            <xm:f>OR(AC24='C:\KAREN\CUENTA DE COBRO\Reporte Planes Diciembre 2022\RIESGOS\[MAPA INSTITUCIONAL DE RIESGOS CGID 21102022.xlsx]Datos'!#REF!,AC24='C:\KAREN\CUENTA DE COBRO\Reporte Planes Diciembre 2022\RIESGOS\[MAPA INSTITUCIONAL DE RIESGOS CGID 21102022.xlsx]Datos'!#REF!)</xm:f>
            <x14:dxf>
              <fill>
                <patternFill>
                  <bgColor rgb="FFFF0000"/>
                </patternFill>
              </fill>
            </x14:dxf>
          </x14:cfRule>
          <x14:cfRule type="expression" priority="6" id="{4196600B-D5FD-420C-A335-F2C133A75FFF}">
            <xm:f>OR(AC24='C:\KAREN\CUENTA DE COBRO\Reporte Planes Diciembre 2022\RIESGOS\[MAPA INSTITUCIONAL DE RIESGOS CGID 21102022.xlsx]Datos'!#REF!,AC24='C:\KAREN\CUENTA DE COBRO\Reporte Planes Diciembre 2022\RIESGOS\[MAPA INSTITUCIONAL DE RIESGOS CGID 21102022.xlsx]Datos'!#REF!)</xm:f>
            <x14:dxf>
              <fill>
                <patternFill>
                  <bgColor rgb="FFFFC000"/>
                </patternFill>
              </fill>
            </x14:dxf>
          </x14:cfRule>
          <x14:cfRule type="expression" priority="7" id="{392264B6-7EFB-4334-B2E4-ECF9CA01D0E2}">
            <xm:f>OR(AC24='C:\KAREN\CUENTA DE COBRO\Reporte Planes Diciembre 2022\RIESGOS\[MAPA INSTITUCIONAL DE RIESGOS CGID 21102022.xlsx]Datos'!#REF!,AC24='C:\KAREN\CUENTA DE COBRO\Reporte Planes Diciembre 2022\RIESGOS\[MAPA INSTITUCIONAL DE RIESGOS CGID 21102022.xlsx]Datos'!#REF!)</xm:f>
            <x14:dxf>
              <fill>
                <patternFill>
                  <bgColor rgb="FFFFFF00"/>
                </patternFill>
              </fill>
            </x14:dxf>
          </x14:cfRule>
          <x14:cfRule type="expression" priority="8" id="{6DF05142-A53F-4B95-97CB-EC5276187FDB}">
            <xm:f>OR(AC24='C:\KAREN\CUENTA DE COBRO\Reporte Planes Diciembre 2022\RIESGOS\[MAPA INSTITUCIONAL DE RIESGOS CGID 21102022.xlsx]Datos'!#REF!,AC24='C:\KAREN\CUENTA DE COBRO\Reporte Planes Diciembre 2022\RIESGOS\[MAPA INSTITUCIONAL DE RIESGOS CGID 21102022.xlsx]Datos'!#REF!)</xm:f>
            <x14:dxf>
              <fill>
                <patternFill>
                  <bgColor rgb="FF92D050"/>
                </patternFill>
              </fill>
            </x14:dxf>
          </x14:cfRule>
          <xm:sqref>AC24:AC25</xm:sqref>
        </x14:conditionalFormatting>
        <x14:conditionalFormatting xmlns:xm="http://schemas.microsoft.com/office/excel/2006/main">
          <x14:cfRule type="expression" priority="21" id="{121D8C7A-6CC3-4A2C-B6D7-669F578CC746}">
            <xm:f>OR(AC7='C:\KAREN\CUENTA DE COBRO\Reporte Planes Diciembre 2022\RIESGOS\[MAPA INSTITUCIONAL DE RIESGOS CGID 21102022.xlsx]Datos'!#REF!,AC7='C:\KAREN\CUENTA DE COBRO\Reporte Planes Diciembre 2022\RIESGOS\[MAPA INSTITUCIONAL DE RIESGOS CGID 21102022.xlsx]Datos'!#REF!)</xm:f>
            <x14:dxf>
              <fill>
                <patternFill>
                  <bgColor rgb="FF92D050"/>
                </patternFill>
              </fill>
            </x14:dxf>
          </x14:cfRule>
          <x14:cfRule type="expression" priority="22" id="{2EAF4810-504E-493D-9FAD-E9821064EA99}">
            <xm:f>OR(AC7='C:\KAREN\CUENTA DE COBRO\Reporte Planes Diciembre 2022\RIESGOS\[MAPA INSTITUCIONAL DE RIESGOS CGID 21102022.xlsx]Datos'!#REF!,AC7='C:\KAREN\CUENTA DE COBRO\Reporte Planes Diciembre 2022\RIESGOS\[MAPA INSTITUCIONAL DE RIESGOS CGID 21102022.xlsx]Datos'!#REF!)</xm:f>
            <x14:dxf>
              <fill>
                <patternFill>
                  <bgColor rgb="FFFFFF00"/>
                </patternFill>
              </fill>
            </x14:dxf>
          </x14:cfRule>
          <x14:cfRule type="expression" priority="23" id="{5225C92F-A330-4380-8327-B8CFE778B785}">
            <xm:f>OR(AC7='C:\KAREN\CUENTA DE COBRO\Reporte Planes Diciembre 2022\RIESGOS\[MAPA INSTITUCIONAL DE RIESGOS CGID 21102022.xlsx]Datos'!#REF!,AC7='C:\KAREN\CUENTA DE COBRO\Reporte Planes Diciembre 2022\RIESGOS\[MAPA INSTITUCIONAL DE RIESGOS CGID 21102022.xlsx]Datos'!#REF!)</xm:f>
            <x14:dxf>
              <fill>
                <patternFill>
                  <bgColor rgb="FFFFC000"/>
                </patternFill>
              </fill>
            </x14:dxf>
          </x14:cfRule>
          <x14:cfRule type="expression" priority="24" id="{0F8FDD3A-FF0B-4275-8172-7B05CEA0E631}">
            <xm:f>OR(AC7='C:\KAREN\CUENTA DE COBRO\Reporte Planes Diciembre 2022\RIESGOS\[MAPA INSTITUCIONAL DE RIESGOS CGID 21102022.xlsx]Datos'!#REF!,AC7='C:\KAREN\CUENTA DE COBRO\Reporte Planes Diciembre 2022\RIESGOS\[MAPA INSTITUCIONAL DE RIESGOS CGID 21102022.xlsx]Datos'!#REF!)</xm:f>
            <x14:dxf>
              <fill>
                <patternFill>
                  <bgColor rgb="FFFF0000"/>
                </patternFill>
              </fill>
            </x14:dxf>
          </x14:cfRule>
          <xm:sqref>AC7 AC9:AC11 AC26:AC34 AC21:AC23 AC14:AC18</xm:sqref>
        </x14:conditionalFormatting>
        <x14:conditionalFormatting xmlns:xm="http://schemas.microsoft.com/office/excel/2006/main">
          <x14:cfRule type="expression" priority="17" id="{277BED1A-0186-46CF-ACDD-C7DBD66D5636}">
            <xm:f>OR(AC8='C:\KAREN\CUENTA DE COBRO\Reporte Planes Diciembre 2022\RIESGOS\[MAPA INSTITUCIONAL DE RIESGOS CGID 21102022.xlsx]Datos'!#REF!,AC8='C:\KAREN\CUENTA DE COBRO\Reporte Planes Diciembre 2022\RIESGOS\[MAPA INSTITUCIONAL DE RIESGOS CGID 21102022.xlsx]Datos'!#REF!)</xm:f>
            <x14:dxf>
              <fill>
                <patternFill>
                  <bgColor rgb="FFFF0000"/>
                </patternFill>
              </fill>
            </x14:dxf>
          </x14:cfRule>
          <x14:cfRule type="expression" priority="18" id="{5CE3119D-A1AD-4176-A6E4-65D4D2CE5B70}">
            <xm:f>OR(AC8='C:\KAREN\CUENTA DE COBRO\Reporte Planes Diciembre 2022\RIESGOS\[MAPA INSTITUCIONAL DE RIESGOS CGID 21102022.xlsx]Datos'!#REF!,AC8='C:\KAREN\CUENTA DE COBRO\Reporte Planes Diciembre 2022\RIESGOS\[MAPA INSTITUCIONAL DE RIESGOS CGID 21102022.xlsx]Datos'!#REF!)</xm:f>
            <x14:dxf>
              <fill>
                <patternFill>
                  <bgColor rgb="FFFFC000"/>
                </patternFill>
              </fill>
            </x14:dxf>
          </x14:cfRule>
          <x14:cfRule type="expression" priority="19" id="{EBFC51BD-ECAE-48C3-BEF5-D2520AF0BAE8}">
            <xm:f>OR(AC8='C:\KAREN\CUENTA DE COBRO\Reporte Planes Diciembre 2022\RIESGOS\[MAPA INSTITUCIONAL DE RIESGOS CGID 21102022.xlsx]Datos'!#REF!,AC8='C:\KAREN\CUENTA DE COBRO\Reporte Planes Diciembre 2022\RIESGOS\[MAPA INSTITUCIONAL DE RIESGOS CGID 21102022.xlsx]Datos'!#REF!)</xm:f>
            <x14:dxf>
              <fill>
                <patternFill>
                  <bgColor rgb="FFFFFF00"/>
                </patternFill>
              </fill>
            </x14:dxf>
          </x14:cfRule>
          <x14:cfRule type="expression" priority="20" id="{B29D4A79-5790-478B-AC20-CB126B1A2CE5}">
            <xm:f>OR(AC8='C:\KAREN\CUENTA DE COBRO\Reporte Planes Diciembre 2022\RIESGOS\[MAPA INSTITUCIONAL DE RIESGOS CGID 21102022.xlsx]Datos'!#REF!,AC8='C:\KAREN\CUENTA DE COBRO\Reporte Planes Diciembre 2022\RIESGOS\[MAPA INSTITUCIONAL DE RIESGOS CGID 21102022.xlsx]Datos'!#REF!)</xm:f>
            <x14:dxf>
              <fill>
                <patternFill>
                  <bgColor rgb="FF92D050"/>
                </patternFill>
              </fill>
            </x14:dxf>
          </x14:cfRule>
          <xm:sqref>AC8</xm:sqref>
        </x14:conditionalFormatting>
        <x14:conditionalFormatting xmlns:xm="http://schemas.microsoft.com/office/excel/2006/main">
          <x14:cfRule type="expression" priority="13" id="{59DD13C6-510F-4B0E-8ECC-D0474F225D1F}">
            <xm:f>OR(AC19='C:\KAREN\CUENTA DE COBRO\Reporte Planes Diciembre 2022\RIESGOS\[MAPA INSTITUCIONAL DE RIESGOS CGID 21102022.xlsx]Datos'!#REF!,AC19='C:\KAREN\CUENTA DE COBRO\Reporte Planes Diciembre 2022\RIESGOS\[MAPA INSTITUCIONAL DE RIESGOS CGID 21102022.xlsx]Datos'!#REF!)</xm:f>
            <x14:dxf>
              <fill>
                <patternFill>
                  <bgColor rgb="FFFF0000"/>
                </patternFill>
              </fill>
            </x14:dxf>
          </x14:cfRule>
          <x14:cfRule type="expression" priority="14" id="{AA8DAA9C-56DD-4829-A7EE-278F8677728E}">
            <xm:f>OR(AC19='C:\KAREN\CUENTA DE COBRO\Reporte Planes Diciembre 2022\RIESGOS\[MAPA INSTITUCIONAL DE RIESGOS CGID 21102022.xlsx]Datos'!#REF!,AC19='C:\KAREN\CUENTA DE COBRO\Reporte Planes Diciembre 2022\RIESGOS\[MAPA INSTITUCIONAL DE RIESGOS CGID 21102022.xlsx]Datos'!#REF!)</xm:f>
            <x14:dxf>
              <fill>
                <patternFill>
                  <bgColor rgb="FFFFC000"/>
                </patternFill>
              </fill>
            </x14:dxf>
          </x14:cfRule>
          <x14:cfRule type="expression" priority="15" id="{C31AEAD5-10DD-46DA-9DAE-7729C457E464}">
            <xm:f>OR(AC19='C:\KAREN\CUENTA DE COBRO\Reporte Planes Diciembre 2022\RIESGOS\[MAPA INSTITUCIONAL DE RIESGOS CGID 21102022.xlsx]Datos'!#REF!,AC19='C:\KAREN\CUENTA DE COBRO\Reporte Planes Diciembre 2022\RIESGOS\[MAPA INSTITUCIONAL DE RIESGOS CGID 21102022.xlsx]Datos'!#REF!)</xm:f>
            <x14:dxf>
              <fill>
                <patternFill>
                  <bgColor rgb="FFFFFF00"/>
                </patternFill>
              </fill>
            </x14:dxf>
          </x14:cfRule>
          <x14:cfRule type="expression" priority="16" id="{BD255DA9-745C-419D-87BD-49C921FCDF31}">
            <xm:f>OR(AC19='C:\KAREN\CUENTA DE COBRO\Reporte Planes Diciembre 2022\RIESGOS\[MAPA INSTITUCIONAL DE RIESGOS CGID 21102022.xlsx]Datos'!#REF!,AC19='C:\KAREN\CUENTA DE COBRO\Reporte Planes Diciembre 2022\RIESGOS\[MAPA INSTITUCIONAL DE RIESGOS CGID 21102022.xlsx]Datos'!#REF!)</xm:f>
            <x14:dxf>
              <fill>
                <patternFill>
                  <bgColor rgb="FF92D050"/>
                </patternFill>
              </fill>
            </x14:dxf>
          </x14:cfRule>
          <xm:sqref>AC19</xm:sqref>
        </x14:conditionalFormatting>
        <x14:conditionalFormatting xmlns:xm="http://schemas.microsoft.com/office/excel/2006/main">
          <x14:cfRule type="expression" priority="9" id="{A4450A92-CAD2-4B58-B9C0-9706E89381E0}">
            <xm:f>OR(AC20='C:\KAREN\CUENTA DE COBRO\Reporte Planes Diciembre 2022\RIESGOS\[MAPA INSTITUCIONAL DE RIESGOS CGID 21102022.xlsx]Datos'!#REF!,AC20='C:\KAREN\CUENTA DE COBRO\Reporte Planes Diciembre 2022\RIESGOS\[MAPA INSTITUCIONAL DE RIESGOS CGID 21102022.xlsx]Datos'!#REF!)</xm:f>
            <x14:dxf>
              <fill>
                <patternFill>
                  <bgColor rgb="FFFF0000"/>
                </patternFill>
              </fill>
            </x14:dxf>
          </x14:cfRule>
          <x14:cfRule type="expression" priority="10" id="{6F8270A2-70FD-43C8-8DA5-D8B3018A3303}">
            <xm:f>OR(AC20='C:\KAREN\CUENTA DE COBRO\Reporte Planes Diciembre 2022\RIESGOS\[MAPA INSTITUCIONAL DE RIESGOS CGID 21102022.xlsx]Datos'!#REF!,AC20='C:\KAREN\CUENTA DE COBRO\Reporte Planes Diciembre 2022\RIESGOS\[MAPA INSTITUCIONAL DE RIESGOS CGID 21102022.xlsx]Datos'!#REF!)</xm:f>
            <x14:dxf>
              <fill>
                <patternFill>
                  <bgColor rgb="FFFFC000"/>
                </patternFill>
              </fill>
            </x14:dxf>
          </x14:cfRule>
          <x14:cfRule type="expression" priority="11" id="{C2DFA203-FD20-40C6-BB5E-912CA2C79343}">
            <xm:f>OR(AC20='C:\KAREN\CUENTA DE COBRO\Reporte Planes Diciembre 2022\RIESGOS\[MAPA INSTITUCIONAL DE RIESGOS CGID 21102022.xlsx]Datos'!#REF!,AC20='C:\KAREN\CUENTA DE COBRO\Reporte Planes Diciembre 2022\RIESGOS\[MAPA INSTITUCIONAL DE RIESGOS CGID 21102022.xlsx]Datos'!#REF!)</xm:f>
            <x14:dxf>
              <fill>
                <patternFill>
                  <bgColor rgb="FFFFFF00"/>
                </patternFill>
              </fill>
            </x14:dxf>
          </x14:cfRule>
          <x14:cfRule type="expression" priority="12" id="{8AFADC95-49F7-4753-B499-7DA7D40CC906}">
            <xm:f>OR(AC20='C:\KAREN\CUENTA DE COBRO\Reporte Planes Diciembre 2022\RIESGOS\[MAPA INSTITUCIONAL DE RIESGOS CGID 21102022.xlsx]Datos'!#REF!,AC20='C:\KAREN\CUENTA DE COBRO\Reporte Planes Diciembre 2022\RIESGOS\[MAPA INSTITUCIONAL DE RIESGOS CGID 21102022.xlsx]Datos'!#REF!)</xm:f>
            <x14:dxf>
              <fill>
                <patternFill>
                  <bgColor rgb="FF92D050"/>
                </patternFill>
              </fill>
            </x14:dxf>
          </x14:cfRule>
          <xm:sqref>AC20</xm:sqref>
        </x14:conditionalFormatting>
        <x14:conditionalFormatting xmlns:xm="http://schemas.microsoft.com/office/excel/2006/main">
          <x14:cfRule type="expression" priority="1" id="{54DC3DE1-985D-4C2C-B0AB-6298D597570B}">
            <xm:f>OR(AC13='C:\Users\Usuario\Downloads\[MAPA DE RIESGOS INSTITUCIONALES FPS AMBIENTALES (1).xlsx]Datos'!#REF!,AC13='C:\Users\Usuario\Downloads\[MAPA DE RIESGOS INSTITUCIONALES FPS AMBIENTALES (1).xlsx]Datos'!#REF!)</xm:f>
            <x14:dxf>
              <fill>
                <patternFill>
                  <bgColor rgb="FFFF0000"/>
                </patternFill>
              </fill>
            </x14:dxf>
          </x14:cfRule>
          <x14:cfRule type="expression" priority="2" id="{033635AD-02D3-4B58-9337-C89C225ED07D}">
            <xm:f>OR(AC13='C:\Users\Usuario\Downloads\[MAPA DE RIESGOS INSTITUCIONALES FPS AMBIENTALES (1).xlsx]Datos'!#REF!,AC13='C:\Users\Usuario\Downloads\[MAPA DE RIESGOS INSTITUCIONALES FPS AMBIENTALES (1).xlsx]Datos'!#REF!)</xm:f>
            <x14:dxf>
              <fill>
                <patternFill>
                  <bgColor rgb="FFFFC000"/>
                </patternFill>
              </fill>
            </x14:dxf>
          </x14:cfRule>
          <x14:cfRule type="expression" priority="3" id="{A7A5EC3D-3D74-4334-AB9E-EB7ACD7618CA}">
            <xm:f>OR(AC13='C:\Users\Usuario\Downloads\[MAPA DE RIESGOS INSTITUCIONALES FPS AMBIENTALES (1).xlsx]Datos'!#REF!,AC13='C:\Users\Usuario\Downloads\[MAPA DE RIESGOS INSTITUCIONALES FPS AMBIENTALES (1).xlsx]Datos'!#REF!)</xm:f>
            <x14:dxf>
              <fill>
                <patternFill>
                  <bgColor rgb="FFFFFF00"/>
                </patternFill>
              </fill>
            </x14:dxf>
          </x14:cfRule>
          <x14:cfRule type="expression" priority="4" id="{9C803587-770F-492B-AEC2-B1EE6FF6B7D2}">
            <xm:f>OR(AC13='C:\Users\Usuario\Downloads\[MAPA DE RIESGOS INSTITUCIONALES FPS AMBIENTALES (1).xlsx]Datos'!#REF!,AC13='C:\Users\Usuario\Downloads\[MAPA DE RIESGOS INSTITUCIONALES FPS AMBIENTALES (1).xlsx]Datos'!#REF!)</xm:f>
            <x14:dxf>
              <fill>
                <patternFill>
                  <bgColor rgb="FF92D050"/>
                </patternFill>
              </fill>
            </x14:dxf>
          </x14:cfRule>
          <xm:sqref>AC13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00"/>
  <sheetViews>
    <sheetView tabSelected="1" topLeftCell="A9" zoomScale="50" zoomScaleNormal="50" workbookViewId="0">
      <selection activeCell="L10" sqref="L10"/>
    </sheetView>
  </sheetViews>
  <sheetFormatPr baseColWidth="10" defaultColWidth="14.44140625" defaultRowHeight="15" customHeight="1" x14ac:dyDescent="0.3"/>
  <cols>
    <col min="1" max="2" width="22.44140625" customWidth="1"/>
    <col min="3" max="3" width="43.109375" customWidth="1"/>
    <col min="4" max="5" width="23.5546875" customWidth="1"/>
    <col min="6" max="6" width="21.88671875" customWidth="1"/>
    <col min="7" max="7" width="49.6640625" customWidth="1"/>
    <col min="8" max="10" width="16.44140625" customWidth="1"/>
    <col min="11" max="11" width="20.109375" customWidth="1"/>
    <col min="12" max="12" width="67.109375" style="73" customWidth="1"/>
    <col min="13" max="13" width="17.33203125" customWidth="1"/>
    <col min="14" max="14" width="35.33203125" customWidth="1"/>
    <col min="15" max="26" width="10.6640625" customWidth="1"/>
  </cols>
  <sheetData>
    <row r="1" spans="1:14" ht="45" customHeight="1" x14ac:dyDescent="0.3">
      <c r="A1" s="129"/>
      <c r="B1" s="120"/>
      <c r="C1" s="129" t="s">
        <v>0</v>
      </c>
      <c r="D1" s="117"/>
      <c r="E1" s="117"/>
      <c r="F1" s="117"/>
      <c r="G1" s="117"/>
      <c r="H1" s="117"/>
      <c r="I1" s="117"/>
      <c r="J1" s="117"/>
      <c r="K1" s="117"/>
      <c r="L1" s="120"/>
      <c r="M1" s="14" t="s">
        <v>40</v>
      </c>
      <c r="N1" s="15"/>
    </row>
    <row r="2" spans="1:14" ht="62.25" customHeight="1" x14ac:dyDescent="0.3">
      <c r="A2" s="118"/>
      <c r="B2" s="121"/>
      <c r="C2" s="118"/>
      <c r="D2" s="119"/>
      <c r="E2" s="119"/>
      <c r="F2" s="119"/>
      <c r="G2" s="119"/>
      <c r="H2" s="119"/>
      <c r="I2" s="119"/>
      <c r="J2" s="119"/>
      <c r="K2" s="119"/>
      <c r="L2" s="121"/>
      <c r="M2" s="14" t="s">
        <v>41</v>
      </c>
      <c r="N2" s="15"/>
    </row>
    <row r="3" spans="1:14" ht="1.5" customHeight="1" x14ac:dyDescent="0.3">
      <c r="A3" s="16"/>
      <c r="B3" s="16"/>
      <c r="C3" s="16"/>
      <c r="D3" s="16"/>
      <c r="E3" s="16"/>
      <c r="F3" s="16"/>
      <c r="G3" s="16"/>
      <c r="H3" s="16"/>
      <c r="I3" s="16"/>
      <c r="J3" s="16"/>
      <c r="K3" s="16"/>
      <c r="L3" s="72"/>
      <c r="M3" s="13"/>
      <c r="N3" s="13"/>
    </row>
    <row r="4" spans="1:14" ht="60" customHeight="1" x14ac:dyDescent="0.3">
      <c r="A4" s="128" t="s">
        <v>5</v>
      </c>
      <c r="B4" s="128" t="s">
        <v>42</v>
      </c>
      <c r="C4" s="128" t="s">
        <v>43</v>
      </c>
      <c r="D4" s="128" t="s">
        <v>44</v>
      </c>
      <c r="E4" s="128" t="s">
        <v>45</v>
      </c>
      <c r="F4" s="128" t="s">
        <v>46</v>
      </c>
      <c r="G4" s="128" t="s">
        <v>47</v>
      </c>
      <c r="H4" s="128" t="s">
        <v>48</v>
      </c>
      <c r="I4" s="128" t="s">
        <v>49</v>
      </c>
      <c r="J4" s="128" t="s">
        <v>50</v>
      </c>
      <c r="K4" s="128" t="s">
        <v>51</v>
      </c>
      <c r="L4" s="107" t="s">
        <v>52</v>
      </c>
      <c r="M4" s="108"/>
      <c r="N4" s="109" t="s">
        <v>20</v>
      </c>
    </row>
    <row r="5" spans="1:14" ht="14.4" x14ac:dyDescent="0.3">
      <c r="A5" s="110"/>
      <c r="B5" s="110"/>
      <c r="C5" s="110"/>
      <c r="D5" s="110"/>
      <c r="E5" s="110"/>
      <c r="F5" s="110"/>
      <c r="G5" s="110"/>
      <c r="H5" s="110"/>
      <c r="I5" s="110"/>
      <c r="J5" s="110"/>
      <c r="K5" s="110"/>
      <c r="L5" s="17" t="s">
        <v>34</v>
      </c>
      <c r="M5" s="17" t="s">
        <v>35</v>
      </c>
      <c r="N5" s="110"/>
    </row>
    <row r="6" spans="1:14" ht="360" x14ac:dyDescent="0.3">
      <c r="A6" s="52">
        <v>1</v>
      </c>
      <c r="B6" s="53" t="s">
        <v>300</v>
      </c>
      <c r="C6" s="53" t="s">
        <v>301</v>
      </c>
      <c r="D6" s="52" t="s">
        <v>302</v>
      </c>
      <c r="E6" s="53" t="s">
        <v>303</v>
      </c>
      <c r="F6" s="53" t="s">
        <v>304</v>
      </c>
      <c r="G6" s="53" t="s">
        <v>305</v>
      </c>
      <c r="H6" s="52" t="s">
        <v>306</v>
      </c>
      <c r="I6" s="54">
        <v>44593</v>
      </c>
      <c r="J6" s="54">
        <v>44926</v>
      </c>
      <c r="K6" s="53" t="s">
        <v>307</v>
      </c>
      <c r="L6" s="104" t="s">
        <v>481</v>
      </c>
      <c r="M6" s="74">
        <v>0.69</v>
      </c>
      <c r="N6" s="76" t="s">
        <v>482</v>
      </c>
    </row>
    <row r="7" spans="1:14" ht="86.4" x14ac:dyDescent="0.3">
      <c r="A7" s="52">
        <v>2</v>
      </c>
      <c r="B7" s="53" t="s">
        <v>308</v>
      </c>
      <c r="C7" s="55" t="s">
        <v>309</v>
      </c>
      <c r="D7" s="52" t="s">
        <v>302</v>
      </c>
      <c r="E7" s="53" t="s">
        <v>303</v>
      </c>
      <c r="F7" s="53" t="s">
        <v>310</v>
      </c>
      <c r="G7" s="52" t="s">
        <v>311</v>
      </c>
      <c r="H7" s="52" t="s">
        <v>306</v>
      </c>
      <c r="I7" s="54">
        <v>44593</v>
      </c>
      <c r="J7" s="54">
        <v>44926</v>
      </c>
      <c r="K7" s="53" t="s">
        <v>307</v>
      </c>
      <c r="L7" s="105" t="s">
        <v>483</v>
      </c>
      <c r="M7" s="74">
        <v>1</v>
      </c>
      <c r="N7" s="76" t="s">
        <v>484</v>
      </c>
    </row>
    <row r="8" spans="1:14" ht="302.39999999999998" x14ac:dyDescent="0.3">
      <c r="A8" s="52">
        <v>3</v>
      </c>
      <c r="B8" s="53" t="s">
        <v>312</v>
      </c>
      <c r="C8" s="53" t="s">
        <v>313</v>
      </c>
      <c r="D8" s="52" t="s">
        <v>302</v>
      </c>
      <c r="E8" s="53" t="s">
        <v>303</v>
      </c>
      <c r="F8" s="53" t="s">
        <v>314</v>
      </c>
      <c r="G8" s="53" t="s">
        <v>315</v>
      </c>
      <c r="H8" s="53" t="s">
        <v>300</v>
      </c>
      <c r="I8" s="54">
        <v>44593</v>
      </c>
      <c r="J8" s="54">
        <v>44926</v>
      </c>
      <c r="K8" s="53" t="s">
        <v>307</v>
      </c>
      <c r="L8" s="76" t="s">
        <v>461</v>
      </c>
      <c r="M8" s="99" t="s">
        <v>462</v>
      </c>
      <c r="N8" s="76" t="s">
        <v>463</v>
      </c>
    </row>
    <row r="9" spans="1:14" ht="302.39999999999998" x14ac:dyDescent="0.3">
      <c r="A9" s="52">
        <v>4</v>
      </c>
      <c r="B9" s="53" t="s">
        <v>316</v>
      </c>
      <c r="C9" s="53" t="s">
        <v>317</v>
      </c>
      <c r="D9" s="52" t="s">
        <v>302</v>
      </c>
      <c r="E9" s="53" t="s">
        <v>303</v>
      </c>
      <c r="F9" s="53" t="s">
        <v>318</v>
      </c>
      <c r="G9" s="53" t="s">
        <v>319</v>
      </c>
      <c r="H9" s="53" t="s">
        <v>320</v>
      </c>
      <c r="I9" s="54">
        <v>44593</v>
      </c>
      <c r="J9" s="54">
        <v>44926</v>
      </c>
      <c r="K9" s="53" t="s">
        <v>307</v>
      </c>
      <c r="L9" s="53" t="s">
        <v>492</v>
      </c>
      <c r="M9" s="74">
        <v>1</v>
      </c>
      <c r="N9" s="76" t="s">
        <v>484</v>
      </c>
    </row>
    <row r="10" spans="1:14" ht="259.2" x14ac:dyDescent="0.3">
      <c r="A10" s="53">
        <v>5</v>
      </c>
      <c r="B10" s="53" t="s">
        <v>321</v>
      </c>
      <c r="C10" s="53" t="s">
        <v>322</v>
      </c>
      <c r="D10" s="52" t="s">
        <v>302</v>
      </c>
      <c r="E10" s="53" t="s">
        <v>303</v>
      </c>
      <c r="F10" s="53" t="s">
        <v>323</v>
      </c>
      <c r="G10" s="53" t="s">
        <v>324</v>
      </c>
      <c r="H10" s="53" t="s">
        <v>321</v>
      </c>
      <c r="I10" s="54">
        <v>44593</v>
      </c>
      <c r="J10" s="54">
        <v>44926</v>
      </c>
      <c r="K10" s="53" t="s">
        <v>307</v>
      </c>
      <c r="L10" s="53" t="s">
        <v>475</v>
      </c>
      <c r="M10" s="74">
        <v>0.72</v>
      </c>
      <c r="N10" s="76" t="s">
        <v>463</v>
      </c>
    </row>
    <row r="11" spans="1:14" ht="129.6" x14ac:dyDescent="0.3">
      <c r="A11" s="53">
        <v>6</v>
      </c>
      <c r="B11" s="53" t="s">
        <v>306</v>
      </c>
      <c r="C11" s="53" t="s">
        <v>325</v>
      </c>
      <c r="D11" s="52" t="s">
        <v>302</v>
      </c>
      <c r="E11" s="53" t="s">
        <v>303</v>
      </c>
      <c r="F11" s="53" t="s">
        <v>326</v>
      </c>
      <c r="G11" s="53" t="s">
        <v>327</v>
      </c>
      <c r="H11" s="53" t="s">
        <v>306</v>
      </c>
      <c r="I11" s="54">
        <v>44593</v>
      </c>
      <c r="J11" s="54">
        <v>44926</v>
      </c>
      <c r="K11" s="53" t="s">
        <v>307</v>
      </c>
      <c r="L11" s="76" t="s">
        <v>485</v>
      </c>
      <c r="M11" s="74">
        <v>1</v>
      </c>
      <c r="N11" s="76" t="s">
        <v>484</v>
      </c>
    </row>
    <row r="12" spans="1:14" ht="359.25" customHeight="1" x14ac:dyDescent="0.3">
      <c r="A12" s="53">
        <v>7</v>
      </c>
      <c r="B12" s="53" t="s">
        <v>316</v>
      </c>
      <c r="C12" s="53" t="s">
        <v>328</v>
      </c>
      <c r="D12" s="52" t="s">
        <v>302</v>
      </c>
      <c r="E12" s="53" t="s">
        <v>303</v>
      </c>
      <c r="F12" s="53" t="s">
        <v>329</v>
      </c>
      <c r="G12" s="53" t="s">
        <v>330</v>
      </c>
      <c r="H12" s="53" t="s">
        <v>316</v>
      </c>
      <c r="I12" s="54">
        <v>44593</v>
      </c>
      <c r="J12" s="54">
        <v>44926</v>
      </c>
      <c r="K12" s="53" t="s">
        <v>331</v>
      </c>
      <c r="L12" s="53" t="s">
        <v>493</v>
      </c>
      <c r="M12" s="74">
        <v>1</v>
      </c>
      <c r="N12" s="76" t="s">
        <v>484</v>
      </c>
    </row>
    <row r="13" spans="1:14" ht="96.6" x14ac:dyDescent="0.3">
      <c r="A13" s="56">
        <v>8</v>
      </c>
      <c r="B13" s="57" t="s">
        <v>332</v>
      </c>
      <c r="C13" s="57" t="s">
        <v>333</v>
      </c>
      <c r="D13" s="56" t="s">
        <v>302</v>
      </c>
      <c r="E13" s="57" t="s">
        <v>334</v>
      </c>
      <c r="F13" s="58" t="s">
        <v>335</v>
      </c>
      <c r="G13" s="57" t="s">
        <v>336</v>
      </c>
      <c r="H13" s="58" t="s">
        <v>337</v>
      </c>
      <c r="I13" s="59">
        <v>44593</v>
      </c>
      <c r="J13" s="60">
        <v>44895</v>
      </c>
      <c r="K13" s="56" t="s">
        <v>338</v>
      </c>
      <c r="L13" s="53" t="s">
        <v>391</v>
      </c>
      <c r="M13" s="74">
        <v>1</v>
      </c>
      <c r="N13" s="53" t="s">
        <v>409</v>
      </c>
    </row>
    <row r="14" spans="1:14" ht="96.6" x14ac:dyDescent="0.3">
      <c r="A14" s="56">
        <v>9</v>
      </c>
      <c r="B14" s="57" t="s">
        <v>332</v>
      </c>
      <c r="C14" s="57" t="s">
        <v>333</v>
      </c>
      <c r="D14" s="56" t="s">
        <v>302</v>
      </c>
      <c r="E14" s="57" t="s">
        <v>334</v>
      </c>
      <c r="F14" s="58" t="s">
        <v>339</v>
      </c>
      <c r="G14" s="57" t="s">
        <v>340</v>
      </c>
      <c r="H14" s="58" t="s">
        <v>337</v>
      </c>
      <c r="I14" s="59">
        <v>44593</v>
      </c>
      <c r="J14" s="60">
        <v>44895</v>
      </c>
      <c r="K14" s="56" t="s">
        <v>338</v>
      </c>
      <c r="L14" s="53" t="s">
        <v>392</v>
      </c>
      <c r="M14" s="74">
        <v>1</v>
      </c>
      <c r="N14" s="53" t="s">
        <v>409</v>
      </c>
    </row>
    <row r="15" spans="1:14" ht="69" x14ac:dyDescent="0.3">
      <c r="A15" s="56">
        <v>10</v>
      </c>
      <c r="B15" s="57" t="s">
        <v>332</v>
      </c>
      <c r="C15" s="57" t="s">
        <v>333</v>
      </c>
      <c r="D15" s="56" t="s">
        <v>302</v>
      </c>
      <c r="E15" s="57" t="s">
        <v>334</v>
      </c>
      <c r="F15" s="58" t="s">
        <v>341</v>
      </c>
      <c r="G15" s="57" t="s">
        <v>342</v>
      </c>
      <c r="H15" s="58" t="s">
        <v>343</v>
      </c>
      <c r="I15" s="61">
        <v>44562</v>
      </c>
      <c r="J15" s="60">
        <v>44926</v>
      </c>
      <c r="K15" s="56" t="s">
        <v>338</v>
      </c>
      <c r="L15" s="53" t="s">
        <v>393</v>
      </c>
      <c r="M15" s="78">
        <v>1</v>
      </c>
      <c r="N15" s="53" t="s">
        <v>409</v>
      </c>
    </row>
    <row r="16" spans="1:14" ht="96.6" x14ac:dyDescent="0.3">
      <c r="A16" s="56">
        <v>11</v>
      </c>
      <c r="B16" s="57" t="s">
        <v>332</v>
      </c>
      <c r="C16" s="57" t="s">
        <v>333</v>
      </c>
      <c r="D16" s="56" t="s">
        <v>302</v>
      </c>
      <c r="E16" s="57" t="s">
        <v>334</v>
      </c>
      <c r="F16" s="58" t="s">
        <v>344</v>
      </c>
      <c r="G16" s="57" t="s">
        <v>345</v>
      </c>
      <c r="H16" s="58" t="s">
        <v>346</v>
      </c>
      <c r="I16" s="61">
        <v>44593</v>
      </c>
      <c r="J16" s="60">
        <v>44910</v>
      </c>
      <c r="K16" s="56" t="s">
        <v>338</v>
      </c>
      <c r="L16" s="53" t="s">
        <v>394</v>
      </c>
      <c r="M16" s="78">
        <v>1</v>
      </c>
      <c r="N16" s="53" t="s">
        <v>409</v>
      </c>
    </row>
    <row r="17" spans="1:14" ht="115.2" x14ac:dyDescent="0.3">
      <c r="A17" s="56">
        <v>12</v>
      </c>
      <c r="B17" s="57" t="s">
        <v>332</v>
      </c>
      <c r="C17" s="62" t="s">
        <v>347</v>
      </c>
      <c r="D17" s="56" t="s">
        <v>302</v>
      </c>
      <c r="E17" s="57" t="s">
        <v>334</v>
      </c>
      <c r="F17" s="57" t="s">
        <v>348</v>
      </c>
      <c r="G17" s="57" t="s">
        <v>349</v>
      </c>
      <c r="H17" s="63" t="s">
        <v>350</v>
      </c>
      <c r="I17" s="64">
        <v>44413</v>
      </c>
      <c r="J17" s="64">
        <v>44483</v>
      </c>
      <c r="K17" s="57" t="s">
        <v>351</v>
      </c>
      <c r="L17" s="53" t="s">
        <v>395</v>
      </c>
      <c r="M17" s="74">
        <v>1</v>
      </c>
      <c r="N17" s="53" t="s">
        <v>409</v>
      </c>
    </row>
    <row r="18" spans="1:14" ht="96.6" x14ac:dyDescent="0.3">
      <c r="A18" s="56">
        <v>13</v>
      </c>
      <c r="B18" s="57" t="s">
        <v>332</v>
      </c>
      <c r="C18" s="62" t="s">
        <v>347</v>
      </c>
      <c r="D18" s="56" t="s">
        <v>302</v>
      </c>
      <c r="E18" s="57" t="s">
        <v>334</v>
      </c>
      <c r="F18" s="65" t="s">
        <v>352</v>
      </c>
      <c r="G18" s="57" t="s">
        <v>353</v>
      </c>
      <c r="H18" s="63" t="s">
        <v>354</v>
      </c>
      <c r="I18" s="59">
        <v>44593</v>
      </c>
      <c r="J18" s="60">
        <v>44895</v>
      </c>
      <c r="K18" s="56" t="s">
        <v>338</v>
      </c>
      <c r="L18" s="53" t="s">
        <v>396</v>
      </c>
      <c r="M18" s="74">
        <v>1</v>
      </c>
      <c r="N18" s="53" t="s">
        <v>409</v>
      </c>
    </row>
    <row r="19" spans="1:14" ht="96.6" x14ac:dyDescent="0.3">
      <c r="A19" s="56">
        <v>14</v>
      </c>
      <c r="B19" s="57" t="s">
        <v>332</v>
      </c>
      <c r="C19" s="62" t="s">
        <v>347</v>
      </c>
      <c r="D19" s="56" t="s">
        <v>302</v>
      </c>
      <c r="E19" s="57" t="s">
        <v>334</v>
      </c>
      <c r="F19" s="65" t="s">
        <v>355</v>
      </c>
      <c r="G19" s="57" t="s">
        <v>356</v>
      </c>
      <c r="H19" s="63" t="s">
        <v>354</v>
      </c>
      <c r="I19" s="59">
        <v>44593</v>
      </c>
      <c r="J19" s="60">
        <v>44895</v>
      </c>
      <c r="K19" s="56" t="s">
        <v>338</v>
      </c>
      <c r="L19" s="53" t="s">
        <v>397</v>
      </c>
      <c r="M19" s="52" t="s">
        <v>398</v>
      </c>
      <c r="N19" s="53" t="s">
        <v>409</v>
      </c>
    </row>
    <row r="20" spans="1:14" ht="129.6" x14ac:dyDescent="0.3">
      <c r="A20" s="56">
        <v>15</v>
      </c>
      <c r="B20" s="57" t="s">
        <v>332</v>
      </c>
      <c r="C20" s="62" t="s">
        <v>347</v>
      </c>
      <c r="D20" s="56" t="s">
        <v>302</v>
      </c>
      <c r="E20" s="57" t="s">
        <v>334</v>
      </c>
      <c r="F20" s="66" t="s">
        <v>357</v>
      </c>
      <c r="G20" s="57" t="s">
        <v>358</v>
      </c>
      <c r="H20" s="63" t="s">
        <v>350</v>
      </c>
      <c r="I20" s="64">
        <v>44413</v>
      </c>
      <c r="J20" s="64">
        <v>44925</v>
      </c>
      <c r="K20" s="57" t="s">
        <v>351</v>
      </c>
      <c r="L20" s="53" t="s">
        <v>399</v>
      </c>
      <c r="M20" s="78">
        <v>1</v>
      </c>
      <c r="N20" s="53" t="s">
        <v>409</v>
      </c>
    </row>
    <row r="21" spans="1:14" ht="83.25" customHeight="1" x14ac:dyDescent="0.3">
      <c r="A21" s="56">
        <v>16</v>
      </c>
      <c r="B21" s="57" t="s">
        <v>332</v>
      </c>
      <c r="C21" s="62" t="s">
        <v>347</v>
      </c>
      <c r="D21" s="56" t="s">
        <v>302</v>
      </c>
      <c r="E21" s="57" t="s">
        <v>334</v>
      </c>
      <c r="F21" s="66" t="s">
        <v>359</v>
      </c>
      <c r="G21" s="57" t="s">
        <v>360</v>
      </c>
      <c r="H21" s="63" t="s">
        <v>350</v>
      </c>
      <c r="I21" s="64">
        <v>44413</v>
      </c>
      <c r="J21" s="64">
        <v>44925</v>
      </c>
      <c r="K21" s="56" t="s">
        <v>338</v>
      </c>
      <c r="L21" s="53" t="s">
        <v>400</v>
      </c>
      <c r="M21" s="78">
        <v>1</v>
      </c>
      <c r="N21" s="53" t="s">
        <v>409</v>
      </c>
    </row>
    <row r="22" spans="1:14" ht="83.25" customHeight="1" x14ac:dyDescent="0.3">
      <c r="A22" s="56">
        <v>17</v>
      </c>
      <c r="B22" s="57" t="s">
        <v>332</v>
      </c>
      <c r="C22" s="67" t="s">
        <v>361</v>
      </c>
      <c r="D22" s="56" t="s">
        <v>302</v>
      </c>
      <c r="E22" s="57" t="s">
        <v>334</v>
      </c>
      <c r="F22" s="58" t="s">
        <v>362</v>
      </c>
      <c r="G22" s="57" t="s">
        <v>363</v>
      </c>
      <c r="H22" s="63" t="s">
        <v>354</v>
      </c>
      <c r="I22" s="59">
        <v>44593</v>
      </c>
      <c r="J22" s="60">
        <v>44895</v>
      </c>
      <c r="K22" s="56" t="s">
        <v>338</v>
      </c>
      <c r="L22" s="53" t="s">
        <v>401</v>
      </c>
      <c r="M22" s="74">
        <v>1</v>
      </c>
      <c r="N22" s="53" t="s">
        <v>409</v>
      </c>
    </row>
    <row r="23" spans="1:14" ht="83.25" customHeight="1" x14ac:dyDescent="0.3">
      <c r="A23" s="56">
        <v>18</v>
      </c>
      <c r="B23" s="57" t="s">
        <v>332</v>
      </c>
      <c r="C23" s="67" t="s">
        <v>361</v>
      </c>
      <c r="D23" s="56" t="s">
        <v>302</v>
      </c>
      <c r="E23" s="57" t="s">
        <v>334</v>
      </c>
      <c r="F23" s="68" t="s">
        <v>364</v>
      </c>
      <c r="G23" s="57" t="s">
        <v>365</v>
      </c>
      <c r="H23" s="63" t="s">
        <v>350</v>
      </c>
      <c r="I23" s="59">
        <v>44593</v>
      </c>
      <c r="J23" s="60">
        <v>44895</v>
      </c>
      <c r="K23" s="56" t="s">
        <v>338</v>
      </c>
      <c r="L23" s="53" t="s">
        <v>402</v>
      </c>
      <c r="M23" s="78">
        <v>1</v>
      </c>
      <c r="N23" s="53" t="s">
        <v>409</v>
      </c>
    </row>
    <row r="24" spans="1:14" ht="83.25" customHeight="1" x14ac:dyDescent="0.3">
      <c r="A24" s="56">
        <v>19</v>
      </c>
      <c r="B24" s="57" t="s">
        <v>332</v>
      </c>
      <c r="C24" s="67" t="s">
        <v>361</v>
      </c>
      <c r="D24" s="56" t="s">
        <v>302</v>
      </c>
      <c r="E24" s="57" t="s">
        <v>334</v>
      </c>
      <c r="F24" s="58" t="s">
        <v>366</v>
      </c>
      <c r="G24" s="57" t="s">
        <v>367</v>
      </c>
      <c r="H24" s="63" t="s">
        <v>368</v>
      </c>
      <c r="I24" s="61">
        <v>44562</v>
      </c>
      <c r="J24" s="60">
        <v>44895</v>
      </c>
      <c r="K24" s="56" t="s">
        <v>338</v>
      </c>
      <c r="L24" s="53" t="s">
        <v>403</v>
      </c>
      <c r="M24" s="52" t="s">
        <v>398</v>
      </c>
      <c r="N24" s="53" t="s">
        <v>409</v>
      </c>
    </row>
    <row r="25" spans="1:14" ht="83.25" customHeight="1" x14ac:dyDescent="0.3">
      <c r="A25" s="56">
        <v>20</v>
      </c>
      <c r="B25" s="57" t="s">
        <v>332</v>
      </c>
      <c r="C25" s="67" t="s">
        <v>361</v>
      </c>
      <c r="D25" s="56" t="s">
        <v>302</v>
      </c>
      <c r="E25" s="57" t="s">
        <v>334</v>
      </c>
      <c r="F25" s="58" t="s">
        <v>369</v>
      </c>
      <c r="G25" s="57" t="s">
        <v>370</v>
      </c>
      <c r="H25" s="63" t="s">
        <v>350</v>
      </c>
      <c r="I25" s="59">
        <v>44593</v>
      </c>
      <c r="J25" s="60">
        <v>44895</v>
      </c>
      <c r="K25" s="56" t="s">
        <v>338</v>
      </c>
      <c r="L25" s="53" t="s">
        <v>404</v>
      </c>
      <c r="M25" s="74">
        <v>1</v>
      </c>
      <c r="N25" s="53" t="s">
        <v>409</v>
      </c>
    </row>
    <row r="26" spans="1:14" ht="83.25" customHeight="1" x14ac:dyDescent="0.3">
      <c r="A26" s="56">
        <v>21</v>
      </c>
      <c r="B26" s="57" t="s">
        <v>332</v>
      </c>
      <c r="C26" s="67" t="s">
        <v>361</v>
      </c>
      <c r="D26" s="56" t="s">
        <v>302</v>
      </c>
      <c r="E26" s="57" t="s">
        <v>334</v>
      </c>
      <c r="F26" s="58" t="s">
        <v>371</v>
      </c>
      <c r="G26" s="57" t="s">
        <v>372</v>
      </c>
      <c r="H26" s="63" t="s">
        <v>350</v>
      </c>
      <c r="I26" s="61">
        <v>44562</v>
      </c>
      <c r="J26" s="60">
        <v>44895</v>
      </c>
      <c r="K26" s="56" t="s">
        <v>338</v>
      </c>
      <c r="L26" s="53" t="s">
        <v>405</v>
      </c>
      <c r="M26" s="74">
        <v>1</v>
      </c>
      <c r="N26" s="53" t="s">
        <v>409</v>
      </c>
    </row>
    <row r="27" spans="1:14" ht="83.25" customHeight="1" x14ac:dyDescent="0.3">
      <c r="A27" s="56">
        <v>22</v>
      </c>
      <c r="B27" s="57" t="s">
        <v>332</v>
      </c>
      <c r="C27" s="67" t="s">
        <v>361</v>
      </c>
      <c r="D27" s="56" t="s">
        <v>302</v>
      </c>
      <c r="E27" s="57" t="s">
        <v>334</v>
      </c>
      <c r="F27" s="58" t="s">
        <v>373</v>
      </c>
      <c r="G27" s="57" t="s">
        <v>374</v>
      </c>
      <c r="H27" s="63" t="s">
        <v>350</v>
      </c>
      <c r="I27" s="59">
        <v>44593</v>
      </c>
      <c r="J27" s="60">
        <v>44895</v>
      </c>
      <c r="K27" s="56" t="s">
        <v>338</v>
      </c>
      <c r="L27" s="53" t="s">
        <v>406</v>
      </c>
      <c r="M27" s="74">
        <v>1</v>
      </c>
      <c r="N27" s="53" t="s">
        <v>409</v>
      </c>
    </row>
    <row r="28" spans="1:14" ht="83.25" customHeight="1" x14ac:dyDescent="0.3">
      <c r="A28" s="56">
        <v>23</v>
      </c>
      <c r="B28" s="57" t="s">
        <v>332</v>
      </c>
      <c r="C28" s="67" t="s">
        <v>361</v>
      </c>
      <c r="D28" s="56" t="s">
        <v>302</v>
      </c>
      <c r="E28" s="57" t="s">
        <v>334</v>
      </c>
      <c r="F28" s="58" t="s">
        <v>375</v>
      </c>
      <c r="G28" s="57" t="s">
        <v>376</v>
      </c>
      <c r="H28" s="63" t="s">
        <v>350</v>
      </c>
      <c r="I28" s="59">
        <v>44593</v>
      </c>
      <c r="J28" s="60">
        <v>44910</v>
      </c>
      <c r="K28" s="56" t="s">
        <v>338</v>
      </c>
      <c r="L28" s="53" t="s">
        <v>407</v>
      </c>
      <c r="M28" s="74">
        <v>1</v>
      </c>
      <c r="N28" s="53" t="s">
        <v>409</v>
      </c>
    </row>
    <row r="29" spans="1:14" ht="174" customHeight="1" x14ac:dyDescent="0.3">
      <c r="A29" s="56">
        <v>24</v>
      </c>
      <c r="B29" s="69" t="s">
        <v>377</v>
      </c>
      <c r="C29" s="69" t="s">
        <v>378</v>
      </c>
      <c r="D29" s="56" t="s">
        <v>302</v>
      </c>
      <c r="E29" s="69" t="s">
        <v>379</v>
      </c>
      <c r="F29" s="69" t="s">
        <v>380</v>
      </c>
      <c r="G29" s="69" t="s">
        <v>381</v>
      </c>
      <c r="H29" s="69" t="s">
        <v>382</v>
      </c>
      <c r="I29" s="70" t="s">
        <v>383</v>
      </c>
      <c r="J29" s="69" t="s">
        <v>384</v>
      </c>
      <c r="K29" s="71" t="s">
        <v>232</v>
      </c>
      <c r="L29" s="53" t="s">
        <v>489</v>
      </c>
      <c r="M29" s="74">
        <v>1</v>
      </c>
      <c r="N29" s="53" t="s">
        <v>490</v>
      </c>
    </row>
    <row r="30" spans="1:14" ht="118.2" customHeight="1" x14ac:dyDescent="0.3">
      <c r="A30" s="56">
        <v>25</v>
      </c>
      <c r="B30" s="69" t="s">
        <v>316</v>
      </c>
      <c r="C30" s="69" t="s">
        <v>385</v>
      </c>
      <c r="D30" s="56" t="s">
        <v>302</v>
      </c>
      <c r="E30" s="69" t="s">
        <v>379</v>
      </c>
      <c r="F30" s="69" t="s">
        <v>386</v>
      </c>
      <c r="G30" s="69" t="s">
        <v>387</v>
      </c>
      <c r="H30" s="69" t="s">
        <v>388</v>
      </c>
      <c r="I30" s="71" t="s">
        <v>389</v>
      </c>
      <c r="J30" s="70" t="s">
        <v>384</v>
      </c>
      <c r="K30" s="71" t="s">
        <v>58</v>
      </c>
      <c r="L30" s="53" t="s">
        <v>491</v>
      </c>
      <c r="M30" s="74">
        <v>1</v>
      </c>
      <c r="N30" s="53" t="s">
        <v>490</v>
      </c>
    </row>
    <row r="31" spans="1:14" ht="15.75" customHeight="1" x14ac:dyDescent="0.3">
      <c r="A31" s="13"/>
      <c r="B31" s="13"/>
      <c r="C31" s="13"/>
      <c r="D31" s="13"/>
      <c r="E31" s="13"/>
      <c r="F31" s="13"/>
      <c r="G31" s="13"/>
      <c r="H31" s="13"/>
      <c r="I31" s="13"/>
      <c r="J31" s="13"/>
      <c r="K31" s="13"/>
      <c r="L31" s="52"/>
      <c r="M31" s="13"/>
      <c r="N31" s="13"/>
    </row>
    <row r="32" spans="1:14" ht="15.75" customHeight="1" x14ac:dyDescent="0.3">
      <c r="A32" s="13"/>
      <c r="B32" s="13"/>
      <c r="C32" s="13"/>
      <c r="D32" s="13"/>
      <c r="E32" s="13"/>
      <c r="F32" s="13"/>
      <c r="G32" s="13"/>
      <c r="H32" s="13"/>
      <c r="I32" s="13"/>
      <c r="J32" s="13"/>
      <c r="K32" s="13"/>
      <c r="L32" s="52"/>
      <c r="M32" s="13"/>
      <c r="N32" s="13"/>
    </row>
    <row r="33" spans="1:14" ht="15.75" customHeight="1" x14ac:dyDescent="0.3">
      <c r="A33" s="13"/>
      <c r="B33" s="13"/>
      <c r="C33" s="13"/>
      <c r="D33" s="13"/>
      <c r="E33" s="13"/>
      <c r="F33" s="13"/>
      <c r="G33" s="13"/>
      <c r="H33" s="13"/>
      <c r="I33" s="13"/>
      <c r="J33" s="13"/>
      <c r="K33" s="13"/>
      <c r="L33" s="52"/>
      <c r="M33" s="13"/>
      <c r="N33" s="13"/>
    </row>
    <row r="34" spans="1:14" ht="15.75" customHeight="1" x14ac:dyDescent="0.3">
      <c r="A34" s="13"/>
      <c r="B34" s="13"/>
      <c r="C34" s="13"/>
      <c r="D34" s="13"/>
      <c r="E34" s="13"/>
      <c r="F34" s="13"/>
      <c r="G34" s="13"/>
      <c r="H34" s="13"/>
      <c r="I34" s="13"/>
      <c r="J34" s="13"/>
      <c r="K34" s="13"/>
      <c r="L34" s="52"/>
      <c r="M34" s="13"/>
      <c r="N34" s="13"/>
    </row>
    <row r="35" spans="1:14" ht="15.75" customHeight="1" x14ac:dyDescent="0.3">
      <c r="A35" s="13"/>
      <c r="B35" s="13"/>
      <c r="C35" s="13"/>
      <c r="D35" s="13"/>
      <c r="E35" s="13"/>
      <c r="F35" s="13"/>
      <c r="G35" s="13"/>
      <c r="H35" s="13"/>
      <c r="I35" s="13"/>
      <c r="J35" s="13"/>
      <c r="K35" s="13"/>
      <c r="L35" s="52"/>
      <c r="M35" s="13"/>
      <c r="N35" s="13"/>
    </row>
    <row r="36" spans="1:14" ht="15.75" customHeight="1" x14ac:dyDescent="0.3"/>
    <row r="37" spans="1:14" ht="15.75" customHeight="1" x14ac:dyDescent="0.3"/>
    <row r="38" spans="1:14" ht="15.75" customHeight="1" x14ac:dyDescent="0.3"/>
    <row r="39" spans="1:14" ht="15.75" customHeight="1" x14ac:dyDescent="0.3"/>
    <row r="40" spans="1:14" ht="15.75" customHeight="1" x14ac:dyDescent="0.3"/>
    <row r="41" spans="1:14" ht="15.75" customHeight="1" x14ac:dyDescent="0.3"/>
    <row r="42" spans="1:14" ht="15.75" customHeight="1" x14ac:dyDescent="0.3"/>
    <row r="43" spans="1:14" ht="15.75" customHeight="1" x14ac:dyDescent="0.3"/>
    <row r="44" spans="1:14" ht="15.75" customHeight="1" x14ac:dyDescent="0.3"/>
    <row r="45" spans="1:14" ht="15.75" customHeight="1" x14ac:dyDescent="0.3"/>
    <row r="46" spans="1:14" ht="15.75" customHeight="1" x14ac:dyDescent="0.3"/>
    <row r="47" spans="1:14" ht="15.75" customHeight="1" x14ac:dyDescent="0.3"/>
    <row r="48" spans="1:14" ht="15.75" customHeight="1" x14ac:dyDescent="0.3"/>
    <row r="49" ht="15.75" customHeight="1" x14ac:dyDescent="0.3"/>
    <row r="50" ht="15.75" customHeight="1" x14ac:dyDescent="0.3"/>
    <row r="51" ht="15.75" customHeight="1" x14ac:dyDescent="0.3"/>
    <row r="52" ht="15.75" customHeight="1" x14ac:dyDescent="0.3"/>
    <row r="53" ht="15.75" customHeight="1" x14ac:dyDescent="0.3"/>
    <row r="54" ht="15.75" customHeight="1" x14ac:dyDescent="0.3"/>
    <row r="55" ht="15.75" customHeight="1" x14ac:dyDescent="0.3"/>
    <row r="56" ht="15.75" customHeight="1" x14ac:dyDescent="0.3"/>
    <row r="57" ht="15.75" customHeight="1" x14ac:dyDescent="0.3"/>
    <row r="58" ht="15.75" customHeight="1" x14ac:dyDescent="0.3"/>
    <row r="59" ht="15.75" customHeight="1" x14ac:dyDescent="0.3"/>
    <row r="60" ht="15.75" customHeight="1" x14ac:dyDescent="0.3"/>
    <row r="61" ht="15.75" customHeight="1" x14ac:dyDescent="0.3"/>
    <row r="62" ht="15.75" customHeight="1" x14ac:dyDescent="0.3"/>
    <row r="63" ht="15.75" customHeight="1" x14ac:dyDescent="0.3"/>
    <row r="64" ht="15.75" customHeight="1" x14ac:dyDescent="0.3"/>
    <row r="65" ht="15.75" customHeight="1" x14ac:dyDescent="0.3"/>
    <row r="66" ht="15.75" customHeight="1" x14ac:dyDescent="0.3"/>
    <row r="67" ht="15.75" customHeight="1" x14ac:dyDescent="0.3"/>
    <row r="68" ht="15.75" customHeight="1" x14ac:dyDescent="0.3"/>
    <row r="69" ht="15.75" customHeight="1" x14ac:dyDescent="0.3"/>
    <row r="70" ht="15.75" customHeight="1" x14ac:dyDescent="0.3"/>
    <row r="71" ht="15.75" customHeight="1" x14ac:dyDescent="0.3"/>
    <row r="72" ht="15.75" customHeight="1" x14ac:dyDescent="0.3"/>
    <row r="73" ht="15.75" customHeight="1" x14ac:dyDescent="0.3"/>
    <row r="74" ht="15.75" customHeight="1" x14ac:dyDescent="0.3"/>
    <row r="75" ht="15.75" customHeight="1" x14ac:dyDescent="0.3"/>
    <row r="76" ht="15.75" customHeight="1" x14ac:dyDescent="0.3"/>
    <row r="77" ht="15.75" customHeight="1" x14ac:dyDescent="0.3"/>
    <row r="78" ht="15.75" customHeight="1" x14ac:dyDescent="0.3"/>
    <row r="79" ht="15.75" customHeight="1" x14ac:dyDescent="0.3"/>
    <row r="8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5">
    <mergeCell ref="K4:K5"/>
    <mergeCell ref="L4:M4"/>
    <mergeCell ref="N4:N5"/>
    <mergeCell ref="A1:B2"/>
    <mergeCell ref="C1:L2"/>
    <mergeCell ref="A4:A5"/>
    <mergeCell ref="B4:B5"/>
    <mergeCell ref="C4:C5"/>
    <mergeCell ref="D4:D5"/>
    <mergeCell ref="E4:E5"/>
    <mergeCell ref="F4:F5"/>
    <mergeCell ref="G4:G5"/>
    <mergeCell ref="H4:H5"/>
    <mergeCell ref="I4:I5"/>
    <mergeCell ref="J4:J5"/>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vt:lpstr>
      <vt:lpstr>Oportunidades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2022-09-12T18:03:39Z</dcterms:created>
  <dcterms:modified xsi:type="dcterms:W3CDTF">2023-02-07T20:36:38Z</dcterms:modified>
</cp:coreProperties>
</file>